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fe1d240dad3f90e8/Building Services Portal/website content/fan sizing/"/>
    </mc:Choice>
  </mc:AlternateContent>
  <xr:revisionPtr revIDLastSave="182" documentId="8_{72F710D3-ED33-457A-ADC4-7C89C589A035}" xr6:coauthVersionLast="45" xr6:coauthVersionMax="45" xr10:uidLastSave="{C87A4AF0-85D8-4964-845E-589DEE79BCA7}"/>
  <workbookProtection workbookAlgorithmName="SHA-512" workbookHashValue="Xm8tha+HnbDfhILHqhA/8ywwhO018NFccZ3+QXO558qxQAKU5Qy10VHHlsbEP2+XR6sOJEX5KWKXTFN/lo3bJg==" workbookSaltValue="MoxdofA98n6rVUP8g7oB1g==" workbookSpinCount="100000" lockStructure="1"/>
  <bookViews>
    <workbookView xWindow="-108" yWindow="-108" windowWidth="23256" windowHeight="12576" xr2:uid="{00000000-000D-0000-FFFF-FFFF00000000}"/>
  </bookViews>
  <sheets>
    <sheet name="Calc Sheet" sheetId="1" r:id="rId1"/>
    <sheet name="Guidelines" sheetId="2" r:id="rId2"/>
    <sheet name="Example Schematic" sheetId="3" r:id="rId3"/>
    <sheet name="Example Calc Sheet" sheetId="7" r:id="rId4"/>
    <sheet name="General Tips" sheetId="4" r:id="rId5"/>
    <sheet name="Technical Notes" sheetId="5" r:id="rId6"/>
  </sheets>
  <definedNames>
    <definedName name="Material">#REF!</definedName>
    <definedName name="_xlnm.Print_Area" localSheetId="0">'Calc Sheet'!$A$1:$AT$31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7" i="1" l="1"/>
  <c r="J18" i="1"/>
  <c r="J19" i="1"/>
  <c r="J20" i="1"/>
  <c r="J21" i="1"/>
  <c r="E20" i="1" l="1"/>
  <c r="AE20" i="1" s="1"/>
  <c r="E21" i="1"/>
  <c r="AE21" i="1" s="1"/>
  <c r="AB17" i="1"/>
  <c r="AB18" i="1"/>
  <c r="AB19" i="1"/>
  <c r="AB20" i="1"/>
  <c r="AB21" i="1"/>
  <c r="AB16" i="1"/>
  <c r="AA17" i="1"/>
  <c r="AA18" i="1"/>
  <c r="AA19" i="1"/>
  <c r="AA20" i="1"/>
  <c r="AA21" i="1"/>
  <c r="AA16" i="1"/>
  <c r="Z17" i="1"/>
  <c r="Z18" i="1"/>
  <c r="Z19" i="1"/>
  <c r="Z20" i="1"/>
  <c r="Z21" i="1"/>
  <c r="Z16" i="1"/>
  <c r="Y17" i="1"/>
  <c r="Y18" i="1"/>
  <c r="Y19" i="1"/>
  <c r="Y20" i="1"/>
  <c r="Y21" i="1"/>
  <c r="Y16" i="1"/>
  <c r="X16" i="1"/>
  <c r="X17" i="1"/>
  <c r="X18" i="1"/>
  <c r="X19" i="1"/>
  <c r="X20" i="1"/>
  <c r="X21" i="1"/>
  <c r="V19" i="1"/>
  <c r="V20" i="1"/>
  <c r="V21" i="1"/>
  <c r="AR28" i="1"/>
  <c r="AD16" i="1" l="1"/>
  <c r="AD18" i="1"/>
  <c r="AD21" i="1"/>
  <c r="AF21" i="1" s="1"/>
  <c r="AD20" i="1"/>
  <c r="AF20" i="1" s="1"/>
  <c r="AD17" i="1"/>
  <c r="K21" i="1"/>
  <c r="K20" i="1"/>
  <c r="AD19" i="1"/>
  <c r="AI21" i="1" l="1"/>
  <c r="AN21" i="1" s="1"/>
  <c r="AI20" i="1"/>
  <c r="AN20" i="1" s="1"/>
  <c r="E19" i="1" l="1"/>
  <c r="AE19" i="1" l="1"/>
  <c r="AF19" i="1" s="1"/>
  <c r="AH19" i="1" s="1"/>
  <c r="AL19" i="1" s="1"/>
  <c r="K19" i="1"/>
  <c r="AI19" i="1" s="1"/>
  <c r="AN19" i="1" s="1"/>
  <c r="AH21" i="1"/>
  <c r="AL21" i="1" s="1"/>
  <c r="AG21" i="1"/>
  <c r="AK21" i="1" s="1"/>
  <c r="AM21" i="1" s="1"/>
  <c r="AR21" i="1" s="1"/>
  <c r="AH20" i="1"/>
  <c r="AL20" i="1" s="1"/>
  <c r="AG20" i="1"/>
  <c r="AK20" i="1" s="1"/>
  <c r="AM20" i="1" s="1"/>
  <c r="AR20" i="1" s="1"/>
  <c r="AG19" i="1"/>
  <c r="AK19" i="1" s="1"/>
  <c r="AM19" i="1" s="1"/>
  <c r="V16" i="1"/>
  <c r="AR19" i="1" l="1"/>
  <c r="E16" i="1"/>
  <c r="J16" i="1" l="1"/>
  <c r="E17" i="1" l="1"/>
  <c r="AE17" i="1" s="1"/>
  <c r="AF17" i="1" s="1"/>
  <c r="E18" i="1"/>
  <c r="AE18" i="1" l="1"/>
  <c r="AF18" i="1" s="1"/>
  <c r="AE16" i="1"/>
  <c r="AF16" i="1" s="1"/>
  <c r="V17" i="1" l="1"/>
  <c r="V18" i="1"/>
  <c r="K16" i="1"/>
  <c r="AI16" i="1" s="1"/>
  <c r="K18" i="1"/>
  <c r="AI18" i="1" s="1"/>
  <c r="AG18" i="1" l="1"/>
  <c r="AK18" i="1" s="1"/>
  <c r="AH18" i="1"/>
  <c r="AL18" i="1" s="1"/>
  <c r="AH17" i="1"/>
  <c r="AL17" i="1" s="1"/>
  <c r="AG17" i="1"/>
  <c r="AK17" i="1" s="1"/>
  <c r="AN18" i="1"/>
  <c r="K17" i="1"/>
  <c r="AI17" i="1" l="1"/>
  <c r="AN17" i="1" s="1"/>
  <c r="AG16" i="1"/>
  <c r="AK16" i="1" s="1"/>
  <c r="AM16" i="1" s="1"/>
  <c r="AH16" i="1"/>
  <c r="AL16" i="1" s="1"/>
  <c r="AN16" i="1" s="1"/>
  <c r="AM18" i="1"/>
  <c r="AR18" i="1" s="1"/>
  <c r="AM17" i="1"/>
  <c r="AR17" i="1" l="1"/>
  <c r="AR16" i="1"/>
  <c r="AS16" i="1" s="1"/>
  <c r="AS17" i="1" l="1"/>
  <c r="AS18" i="1" s="1"/>
  <c r="AS19" i="1" s="1"/>
  <c r="AS20" i="1" s="1"/>
  <c r="AS21" i="1" s="1"/>
  <c r="AS23" i="1"/>
  <c r="AR29" i="1" s="1"/>
</calcChain>
</file>

<file path=xl/sharedStrings.xml><?xml version="1.0" encoding="utf-8"?>
<sst xmlns="http://schemas.openxmlformats.org/spreadsheetml/2006/main" count="62" uniqueCount="57">
  <si>
    <t>Section 
Ref</t>
  </si>
  <si>
    <t>Cummulative 
Loss (pa)</t>
  </si>
  <si>
    <t>Total Pressure 
Loss (pa)</t>
  </si>
  <si>
    <t>Width (m)</t>
  </si>
  <si>
    <t>Duct Cross Section 
(Rectangular Only)</t>
  </si>
  <si>
    <t>Air Temp (Deg C)</t>
  </si>
  <si>
    <t>Roughness-K (mm)</t>
  </si>
  <si>
    <t>Density (kg/m^3)</t>
  </si>
  <si>
    <t xml:space="preserve">Dynamic Viscosity </t>
  </si>
  <si>
    <t>Viscosity (kg/m.s)</t>
  </si>
  <si>
    <t>Velocity (m/s)</t>
  </si>
  <si>
    <t>RE</t>
  </si>
  <si>
    <t>Lamda λ</t>
  </si>
  <si>
    <t>Pressure loss (Pa/m)</t>
  </si>
  <si>
    <t>Pressure Velocity Pv (Pa)</t>
  </si>
  <si>
    <t>Section Fitting Factor</t>
  </si>
  <si>
    <t>Section Duct Loss (Pa)</t>
  </si>
  <si>
    <t>Section Fitting loss (Pa)</t>
  </si>
  <si>
    <t>Additional Losses (Pa)</t>
  </si>
  <si>
    <t>Depth (m)</t>
  </si>
  <si>
    <t>Engineer name:</t>
  </si>
  <si>
    <t>Project Information</t>
  </si>
  <si>
    <t>Project Ref:</t>
  </si>
  <si>
    <t>Date:</t>
  </si>
  <si>
    <t>Fan Ref:</t>
  </si>
  <si>
    <t>Spiral Duct</t>
  </si>
  <si>
    <t>Mitred 90 deg Elbow</t>
  </si>
  <si>
    <t>Long radius 90 deg Elbow</t>
  </si>
  <si>
    <t>Long radius 45 deg Elbow</t>
  </si>
  <si>
    <t>Mitred 45 deg Elbow</t>
  </si>
  <si>
    <t>Branches</t>
  </si>
  <si>
    <t>Transition Sections</t>
  </si>
  <si>
    <t>Section Duct Length (m)</t>
  </si>
  <si>
    <t>Total Resistance (Pa)</t>
  </si>
  <si>
    <t>Design Allowance (%)</t>
  </si>
  <si>
    <t>Flow rate</t>
  </si>
  <si>
    <t>m3/s</t>
  </si>
  <si>
    <t>Resistance</t>
  </si>
  <si>
    <t>Pa</t>
  </si>
  <si>
    <t>Index Run Ref:</t>
  </si>
  <si>
    <t>Calculated Fan Duty Required</t>
  </si>
  <si>
    <t xml:space="preserve">Fan Duty Calculation Sheet </t>
  </si>
  <si>
    <t>Notes</t>
  </si>
  <si>
    <t>Flexibe ductwork length (m)</t>
  </si>
  <si>
    <t>Roughness-K for flexible sections</t>
  </si>
  <si>
    <t>Lamda for flexible section</t>
  </si>
  <si>
    <t>Pressure loss Flexible (Pa/m)</t>
  </si>
  <si>
    <t>Diameter (m)</t>
  </si>
  <si>
    <t>Bladed dampers (VCDs, FD, etc.)</t>
  </si>
  <si>
    <t>Calculated Equivilant Dia. (m)</t>
  </si>
  <si>
    <t>Advance Fluid Dynamics Calculations</t>
  </si>
  <si>
    <t>Insert Quantity of Each Fitting Type</t>
  </si>
  <si>
    <t>Advanced Variables to Change if Required</t>
  </si>
  <si>
    <t>UNPAID TRIAL VERSION</t>
  </si>
  <si>
    <t>Free Version- Purchase Premium Version at www.buildingservicesportal.com</t>
  </si>
  <si>
    <r>
      <t>Volumetric Flow Rate (m</t>
    </r>
    <r>
      <rPr>
        <vertAlign val="superscript"/>
        <sz val="8"/>
        <color theme="1"/>
        <rFont val="Gill Sans MT"/>
        <family val="2"/>
      </rPr>
      <t>3</t>
    </r>
    <r>
      <rPr>
        <sz val="8"/>
        <color theme="1"/>
        <rFont val="Gill Sans MT"/>
        <family val="2"/>
      </rPr>
      <t>/s)</t>
    </r>
  </si>
  <si>
    <r>
      <t>Area (m</t>
    </r>
    <r>
      <rPr>
        <vertAlign val="superscript"/>
        <sz val="8"/>
        <color theme="0"/>
        <rFont val="Gill Sans MT"/>
        <family val="2"/>
      </rPr>
      <t>2</t>
    </r>
    <r>
      <rPr>
        <sz val="8"/>
        <color theme="0"/>
        <rFont val="Gill Sans MT"/>
        <family val="2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</si>
</sst>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0"/>
    <numFmt numFmtId="165" formatCode="0.0"/>
    <numFmt numFmtId="166" formatCode="0.000"/>
    <numFmt numFmtId="167" formatCode="0.00000"/>
  </numFmts>
  <fonts count="17" x14ac:knownFonts="1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sz val="11"/>
      <color theme="0"/>
      <name val="Calibri"/>
      <family val="2"/>
      <scheme val="minor"/>
    </font>
    <font>
      <u/>
      <sz val="10"/>
      <color theme="10"/>
      <name val="Arial"/>
      <family val="2"/>
    </font>
    <font>
      <b/>
      <sz val="8"/>
      <name val="Gill Sans MT"/>
      <family val="2"/>
    </font>
    <font>
      <sz val="8"/>
      <name val="Gill Sans MT"/>
      <family val="2"/>
    </font>
    <font>
      <sz val="8"/>
      <color theme="1"/>
      <name val="Gill Sans MT"/>
      <family val="2"/>
    </font>
    <font>
      <u/>
      <sz val="8"/>
      <color theme="10"/>
      <name val="Gill Sans MT"/>
      <family val="2"/>
    </font>
    <font>
      <sz val="8"/>
      <color theme="0"/>
      <name val="Gill Sans MT"/>
      <family val="2"/>
    </font>
    <font>
      <vertAlign val="superscript"/>
      <sz val="8"/>
      <color theme="1"/>
      <name val="Gill Sans MT"/>
      <family val="2"/>
    </font>
    <font>
      <vertAlign val="superscript"/>
      <sz val="8"/>
      <color theme="0"/>
      <name val="Gill Sans MT"/>
      <family val="2"/>
    </font>
    <font>
      <b/>
      <i/>
      <sz val="8"/>
      <name val="Gill Sans MT"/>
      <family val="2"/>
    </font>
    <font>
      <b/>
      <sz val="14"/>
      <name val="Gill Sans MT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</fills>
  <borders count="3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0" fontId="1" fillId="4" borderId="0" applyNumberFormat="0" applyBorder="0" applyAlignment="0" applyProtection="0"/>
    <xf numFmtId="0" fontId="6" fillId="5" borderId="0" applyNumberFormat="0" applyBorder="0" applyAlignment="0" applyProtection="0"/>
    <xf numFmtId="0" fontId="1" fillId="6" borderId="0" applyNumberFormat="0" applyBorder="0" applyAlignment="0" applyProtection="0"/>
    <xf numFmtId="0" fontId="7" fillId="0" borderId="0" applyNumberFormat="0" applyFill="0" applyBorder="0" applyAlignment="0" applyProtection="0"/>
  </cellStyleXfs>
  <cellXfs count="168">
    <xf numFmtId="0" fontId="0" fillId="0" borderId="0" xfId="0"/>
    <xf numFmtId="0" fontId="0" fillId="3" borderId="0" xfId="0" applyFill="1"/>
    <xf numFmtId="0" fontId="4" fillId="3" borderId="0" xfId="0" applyFont="1" applyFill="1"/>
    <xf numFmtId="0" fontId="3" fillId="3" borderId="0" xfId="0" applyFont="1" applyFill="1"/>
    <xf numFmtId="0" fontId="5" fillId="3" borderId="0" xfId="0" applyFont="1" applyFill="1"/>
    <xf numFmtId="0" fontId="0" fillId="3" borderId="0" xfId="0" applyFill="1" applyAlignment="1">
      <alignment wrapText="1"/>
    </xf>
    <xf numFmtId="165" fontId="0" fillId="3" borderId="0" xfId="0" applyNumberFormat="1" applyFill="1"/>
    <xf numFmtId="164" fontId="0" fillId="3" borderId="0" xfId="0" applyNumberFormat="1" applyFill="1"/>
    <xf numFmtId="0" fontId="9" fillId="2" borderId="0" xfId="0" applyFont="1" applyFill="1" applyProtection="1">
      <protection hidden="1"/>
    </xf>
    <xf numFmtId="0" fontId="9" fillId="3" borderId="0" xfId="0" applyFont="1" applyFill="1" applyProtection="1">
      <protection hidden="1"/>
    </xf>
    <xf numFmtId="0" fontId="9" fillId="3" borderId="0" xfId="0" applyFont="1" applyFill="1" applyBorder="1" applyProtection="1">
      <protection hidden="1"/>
    </xf>
    <xf numFmtId="0" fontId="9" fillId="3" borderId="0" xfId="0" applyFont="1" applyFill="1" applyAlignment="1" applyProtection="1">
      <alignment horizontal="center"/>
      <protection hidden="1"/>
    </xf>
    <xf numFmtId="0" fontId="8" fillId="3" borderId="0" xfId="0" applyFont="1" applyFill="1" applyAlignment="1" applyProtection="1">
      <alignment vertical="center"/>
      <protection hidden="1"/>
    </xf>
    <xf numFmtId="0" fontId="10" fillId="6" borderId="22" xfId="3" applyFont="1" applyBorder="1" applyProtection="1">
      <protection hidden="1"/>
    </xf>
    <xf numFmtId="0" fontId="10" fillId="6" borderId="0" xfId="3" applyFont="1" applyBorder="1" applyProtection="1">
      <protection hidden="1"/>
    </xf>
    <xf numFmtId="0" fontId="10" fillId="6" borderId="0" xfId="3" applyFont="1" applyBorder="1" applyAlignment="1" applyProtection="1">
      <alignment vertical="center"/>
      <protection hidden="1"/>
    </xf>
    <xf numFmtId="0" fontId="10" fillId="6" borderId="24" xfId="3" applyFont="1" applyBorder="1" applyProtection="1">
      <protection hidden="1"/>
    </xf>
    <xf numFmtId="0" fontId="10" fillId="0" borderId="0" xfId="3" applyFont="1" applyFill="1" applyBorder="1" applyProtection="1">
      <protection hidden="1"/>
    </xf>
    <xf numFmtId="0" fontId="10" fillId="6" borderId="0" xfId="3" applyFont="1" applyBorder="1" applyAlignment="1" applyProtection="1">
      <alignment horizontal="right"/>
      <protection hidden="1"/>
    </xf>
    <xf numFmtId="0" fontId="9" fillId="3" borderId="0" xfId="0" applyFont="1" applyFill="1" applyAlignment="1" applyProtection="1">
      <alignment horizontal="left"/>
      <protection hidden="1"/>
    </xf>
    <xf numFmtId="14" fontId="9" fillId="3" borderId="0" xfId="0" applyNumberFormat="1" applyFont="1" applyFill="1" applyProtection="1">
      <protection hidden="1"/>
    </xf>
    <xf numFmtId="0" fontId="10" fillId="6" borderId="25" xfId="3" applyFont="1" applyBorder="1" applyProtection="1">
      <protection hidden="1"/>
    </xf>
    <xf numFmtId="0" fontId="10" fillId="6" borderId="23" xfId="3" applyFont="1" applyBorder="1" applyProtection="1">
      <protection hidden="1"/>
    </xf>
    <xf numFmtId="0" fontId="10" fillId="6" borderId="26" xfId="3" applyFont="1" applyBorder="1" applyProtection="1">
      <protection hidden="1"/>
    </xf>
    <xf numFmtId="0" fontId="11" fillId="3" borderId="0" xfId="4" applyFont="1" applyFill="1" applyProtection="1">
      <protection hidden="1"/>
    </xf>
    <xf numFmtId="0" fontId="9" fillId="2" borderId="0" xfId="0" applyFont="1" applyFill="1" applyAlignment="1" applyProtection="1">
      <alignment horizontal="right"/>
      <protection hidden="1"/>
    </xf>
    <xf numFmtId="14" fontId="9" fillId="2" borderId="0" xfId="0" applyNumberFormat="1" applyFont="1" applyFill="1" applyProtection="1">
      <protection hidden="1"/>
    </xf>
    <xf numFmtId="14" fontId="9" fillId="3" borderId="0" xfId="0" applyNumberFormat="1" applyFont="1" applyFill="1" applyBorder="1" applyProtection="1">
      <protection hidden="1"/>
    </xf>
    <xf numFmtId="0" fontId="9" fillId="2" borderId="0" xfId="0" applyFont="1" applyFill="1" applyAlignment="1" applyProtection="1">
      <alignment horizontal="center" vertical="center"/>
      <protection hidden="1"/>
    </xf>
    <xf numFmtId="0" fontId="10" fillId="6" borderId="27" xfId="3" applyFont="1" applyBorder="1" applyAlignment="1" applyProtection="1">
      <alignment horizontal="center" vertical="center" wrapText="1"/>
      <protection hidden="1"/>
    </xf>
    <xf numFmtId="0" fontId="9" fillId="3" borderId="0" xfId="0" applyFont="1" applyFill="1" applyAlignment="1" applyProtection="1">
      <alignment horizontal="center" vertical="center"/>
      <protection hidden="1"/>
    </xf>
    <xf numFmtId="0" fontId="8" fillId="3" borderId="0" xfId="0" applyFont="1" applyFill="1" applyAlignment="1" applyProtection="1">
      <alignment horizontal="center" vertical="center" wrapText="1"/>
      <protection hidden="1"/>
    </xf>
    <xf numFmtId="0" fontId="9" fillId="3" borderId="0" xfId="0" applyFont="1" applyFill="1" applyBorder="1" applyAlignment="1" applyProtection="1">
      <alignment horizontal="center" vertical="center"/>
      <protection hidden="1"/>
    </xf>
    <xf numFmtId="0" fontId="12" fillId="5" borderId="10" xfId="2" applyFont="1" applyBorder="1" applyAlignment="1" applyProtection="1">
      <alignment horizontal="center" vertical="center" wrapText="1"/>
      <protection hidden="1"/>
    </xf>
    <xf numFmtId="0" fontId="10" fillId="6" borderId="13" xfId="3" applyFont="1" applyBorder="1" applyAlignment="1" applyProtection="1">
      <alignment horizontal="center" vertical="center" wrapText="1"/>
      <protection hidden="1"/>
    </xf>
    <xf numFmtId="0" fontId="10" fillId="6" borderId="11" xfId="3" applyFont="1" applyBorder="1" applyAlignment="1" applyProtection="1">
      <alignment horizontal="center" vertical="center" wrapText="1"/>
      <protection hidden="1"/>
    </xf>
    <xf numFmtId="0" fontId="12" fillId="5" borderId="29" xfId="2" applyFont="1" applyBorder="1" applyAlignment="1" applyProtection="1">
      <alignment horizontal="center" vertical="center" wrapText="1"/>
      <protection hidden="1"/>
    </xf>
    <xf numFmtId="0" fontId="10" fillId="6" borderId="28" xfId="3" applyFont="1" applyBorder="1" applyAlignment="1" applyProtection="1">
      <alignment horizontal="center" vertical="center" wrapText="1"/>
      <protection hidden="1"/>
    </xf>
    <xf numFmtId="0" fontId="9" fillId="0" borderId="0" xfId="0" applyFont="1" applyFill="1" applyAlignment="1" applyProtection="1">
      <alignment horizontal="center" vertical="center"/>
      <protection hidden="1"/>
    </xf>
    <xf numFmtId="0" fontId="12" fillId="5" borderId="13" xfId="2" applyFont="1" applyBorder="1" applyAlignment="1" applyProtection="1">
      <alignment horizontal="center" vertical="center" wrapText="1"/>
      <protection hidden="1"/>
    </xf>
    <xf numFmtId="0" fontId="12" fillId="5" borderId="11" xfId="2" applyFont="1" applyBorder="1" applyAlignment="1" applyProtection="1">
      <alignment horizontal="center" vertical="center" wrapText="1"/>
      <protection hidden="1"/>
    </xf>
    <xf numFmtId="0" fontId="8" fillId="0" borderId="0" xfId="0" applyFont="1" applyFill="1" applyBorder="1" applyAlignment="1" applyProtection="1">
      <alignment horizontal="center" vertical="center" wrapText="1"/>
      <protection hidden="1"/>
    </xf>
    <xf numFmtId="0" fontId="10" fillId="6" borderId="15" xfId="3" applyFont="1" applyBorder="1" applyAlignment="1" applyProtection="1">
      <alignment horizontal="center" vertical="center" wrapText="1"/>
      <protection hidden="1"/>
    </xf>
    <xf numFmtId="0" fontId="10" fillId="6" borderId="32" xfId="3" applyFont="1" applyBorder="1" applyAlignment="1" applyProtection="1">
      <alignment horizontal="center" vertical="center" wrapText="1"/>
      <protection hidden="1"/>
    </xf>
    <xf numFmtId="0" fontId="10" fillId="6" borderId="10" xfId="3" applyFont="1" applyBorder="1" applyAlignment="1" applyProtection="1">
      <alignment horizontal="center" vertical="center" wrapText="1"/>
      <protection hidden="1"/>
    </xf>
    <xf numFmtId="0" fontId="12" fillId="5" borderId="27" xfId="2" applyFont="1" applyBorder="1" applyAlignment="1" applyProtection="1">
      <alignment horizontal="center" vertical="center" wrapText="1"/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0" fontId="12" fillId="5" borderId="31" xfId="2" applyFont="1" applyBorder="1" applyAlignment="1" applyProtection="1">
      <alignment horizontal="center" vertical="center" wrapText="1"/>
      <protection hidden="1"/>
    </xf>
    <xf numFmtId="0" fontId="12" fillId="5" borderId="30" xfId="2" applyFont="1" applyBorder="1" applyAlignment="1" applyProtection="1">
      <alignment horizontal="center" vertical="center" wrapText="1"/>
      <protection hidden="1"/>
    </xf>
    <xf numFmtId="0" fontId="10" fillId="6" borderId="36" xfId="3" applyFont="1" applyBorder="1" applyAlignment="1" applyProtection="1">
      <alignment horizontal="center" vertical="center" wrapText="1"/>
      <protection hidden="1"/>
    </xf>
    <xf numFmtId="0" fontId="8" fillId="2" borderId="0" xfId="0" applyFont="1" applyFill="1" applyAlignment="1" applyProtection="1">
      <alignment horizontal="center" vertical="center" wrapText="1"/>
      <protection hidden="1"/>
    </xf>
    <xf numFmtId="0" fontId="10" fillId="6" borderId="16" xfId="3" applyFont="1" applyBorder="1" applyAlignment="1" applyProtection="1">
      <alignment horizontal="center" vertical="center"/>
      <protection hidden="1"/>
    </xf>
    <xf numFmtId="0" fontId="9" fillId="0" borderId="7" xfId="0" applyFont="1" applyFill="1" applyBorder="1" applyAlignment="1" applyProtection="1">
      <alignment horizontal="center" vertical="center"/>
      <protection locked="0" hidden="1"/>
    </xf>
    <xf numFmtId="0" fontId="9" fillId="0" borderId="9" xfId="0" applyFont="1" applyFill="1" applyBorder="1" applyAlignment="1" applyProtection="1">
      <alignment horizontal="center" vertical="center"/>
      <protection locked="0" hidden="1"/>
    </xf>
    <xf numFmtId="166" fontId="10" fillId="0" borderId="16" xfId="3" applyNumberFormat="1" applyFont="1" applyFill="1" applyBorder="1" applyAlignment="1" applyProtection="1">
      <alignment horizontal="center" vertical="center"/>
      <protection hidden="1"/>
    </xf>
    <xf numFmtId="166" fontId="10" fillId="0" borderId="16" xfId="3" applyNumberFormat="1" applyFont="1" applyFill="1" applyBorder="1" applyAlignment="1" applyProtection="1">
      <alignment horizontal="center" vertical="center"/>
      <protection locked="0" hidden="1"/>
    </xf>
    <xf numFmtId="166" fontId="10" fillId="0" borderId="7" xfId="1" applyNumberFormat="1" applyFont="1" applyFill="1" applyBorder="1" applyAlignment="1" applyProtection="1">
      <alignment horizontal="center" vertical="center"/>
      <protection locked="0" hidden="1"/>
    </xf>
    <xf numFmtId="0" fontId="10" fillId="0" borderId="9" xfId="1" applyFont="1" applyFill="1" applyBorder="1" applyAlignment="1" applyProtection="1">
      <alignment horizontal="center" vertical="center"/>
      <protection locked="0" hidden="1"/>
    </xf>
    <xf numFmtId="166" fontId="10" fillId="0" borderId="7" xfId="3" applyNumberFormat="1" applyFont="1" applyFill="1" applyBorder="1" applyAlignment="1" applyProtection="1">
      <alignment horizontal="center" vertical="center"/>
      <protection hidden="1"/>
    </xf>
    <xf numFmtId="165" fontId="10" fillId="0" borderId="9" xfId="3" applyNumberFormat="1" applyFont="1" applyFill="1" applyBorder="1" applyAlignment="1" applyProtection="1">
      <alignment horizontal="center" vertical="center"/>
      <protection hidden="1"/>
    </xf>
    <xf numFmtId="165" fontId="9" fillId="0" borderId="0" xfId="0" applyNumberFormat="1" applyFont="1" applyFill="1" applyBorder="1" applyAlignment="1" applyProtection="1">
      <alignment horizontal="center" vertical="center"/>
      <protection hidden="1"/>
    </xf>
    <xf numFmtId="1" fontId="10" fillId="0" borderId="7" xfId="1" applyNumberFormat="1" applyFont="1" applyFill="1" applyBorder="1" applyAlignment="1" applyProtection="1">
      <alignment horizontal="center" vertical="center"/>
      <protection locked="0" hidden="1"/>
    </xf>
    <xf numFmtId="1" fontId="10" fillId="0" borderId="8" xfId="1" applyNumberFormat="1" applyFont="1" applyFill="1" applyBorder="1" applyAlignment="1" applyProtection="1">
      <alignment horizontal="center" vertical="center"/>
      <protection locked="0" hidden="1"/>
    </xf>
    <xf numFmtId="1" fontId="10" fillId="0" borderId="33" xfId="1" applyNumberFormat="1" applyFont="1" applyFill="1" applyBorder="1" applyAlignment="1" applyProtection="1">
      <alignment horizontal="center" vertical="center"/>
      <protection locked="0" hidden="1"/>
    </xf>
    <xf numFmtId="2" fontId="10" fillId="0" borderId="16" xfId="1" applyNumberFormat="1" applyFont="1" applyFill="1" applyBorder="1" applyAlignment="1" applyProtection="1">
      <alignment horizontal="center" vertical="center"/>
      <protection locked="0" hidden="1"/>
    </xf>
    <xf numFmtId="0" fontId="9" fillId="0" borderId="16" xfId="0" applyFont="1" applyBorder="1" applyAlignment="1" applyProtection="1">
      <alignment horizontal="center" vertical="center"/>
      <protection hidden="1"/>
    </xf>
    <xf numFmtId="0" fontId="9" fillId="0" borderId="7" xfId="0" applyFont="1" applyBorder="1" applyAlignment="1" applyProtection="1">
      <alignment horizontal="center" vertical="center"/>
      <protection hidden="1"/>
    </xf>
    <xf numFmtId="0" fontId="9" fillId="0" borderId="8" xfId="0" applyFont="1" applyBorder="1" applyAlignment="1" applyProtection="1">
      <alignment horizontal="center" vertical="center"/>
      <protection hidden="1"/>
    </xf>
    <xf numFmtId="164" fontId="9" fillId="0" borderId="8" xfId="0" applyNumberFormat="1" applyFont="1" applyBorder="1" applyAlignment="1" applyProtection="1">
      <alignment horizontal="center" vertical="center"/>
      <protection hidden="1"/>
    </xf>
    <xf numFmtId="0" fontId="9" fillId="2" borderId="9" xfId="0" applyFont="1" applyFill="1" applyBorder="1" applyAlignment="1" applyProtection="1">
      <alignment horizontal="center" vertical="center"/>
      <protection hidden="1"/>
    </xf>
    <xf numFmtId="0" fontId="9" fillId="0" borderId="7" xfId="0" applyFont="1" applyFill="1" applyBorder="1" applyAlignment="1" applyProtection="1">
      <alignment horizontal="center" vertical="center"/>
      <protection hidden="1"/>
    </xf>
    <xf numFmtId="0" fontId="9" fillId="0" borderId="8" xfId="0" applyFont="1" applyFill="1" applyBorder="1" applyAlignment="1" applyProtection="1">
      <alignment horizontal="center" vertical="center"/>
      <protection hidden="1"/>
    </xf>
    <xf numFmtId="0" fontId="9" fillId="0" borderId="9" xfId="0" applyFont="1" applyFill="1" applyBorder="1" applyAlignment="1" applyProtection="1">
      <alignment horizontal="center" vertical="center"/>
      <protection hidden="1"/>
    </xf>
    <xf numFmtId="167" fontId="10" fillId="0" borderId="7" xfId="3" applyNumberFormat="1" applyFont="1" applyFill="1" applyBorder="1" applyAlignment="1" applyProtection="1">
      <alignment horizontal="center" vertical="center"/>
      <protection hidden="1"/>
    </xf>
    <xf numFmtId="165" fontId="10" fillId="0" borderId="8" xfId="3" applyNumberFormat="1" applyFont="1" applyFill="1" applyBorder="1" applyAlignment="1" applyProtection="1">
      <alignment horizontal="center" vertical="center"/>
      <protection hidden="1"/>
    </xf>
    <xf numFmtId="165" fontId="10" fillId="0" borderId="33" xfId="3" applyNumberFormat="1" applyFont="1" applyFill="1" applyBorder="1" applyAlignment="1" applyProtection="1">
      <alignment horizontal="center" vertical="center"/>
      <protection hidden="1"/>
    </xf>
    <xf numFmtId="0" fontId="10" fillId="0" borderId="7" xfId="1" applyFont="1" applyFill="1" applyBorder="1" applyAlignment="1" applyProtection="1">
      <alignment horizontal="center" vertical="center"/>
      <protection locked="0" hidden="1"/>
    </xf>
    <xf numFmtId="165" fontId="10" fillId="0" borderId="7" xfId="3" applyNumberFormat="1" applyFont="1" applyFill="1" applyBorder="1" applyAlignment="1" applyProtection="1">
      <alignment horizontal="center" vertical="center"/>
      <protection hidden="1"/>
    </xf>
    <xf numFmtId="0" fontId="10" fillId="6" borderId="17" xfId="3" applyFont="1" applyBorder="1" applyAlignment="1" applyProtection="1">
      <alignment horizontal="center" vertical="center"/>
      <protection hidden="1"/>
    </xf>
    <xf numFmtId="0" fontId="9" fillId="0" borderId="1" xfId="0" applyFont="1" applyFill="1" applyBorder="1" applyAlignment="1" applyProtection="1">
      <alignment horizontal="center" vertical="center"/>
      <protection locked="0" hidden="1"/>
    </xf>
    <xf numFmtId="0" fontId="9" fillId="0" borderId="3" xfId="0" applyFont="1" applyFill="1" applyBorder="1" applyAlignment="1" applyProtection="1">
      <alignment horizontal="center" vertical="center"/>
      <protection locked="0" hidden="1"/>
    </xf>
    <xf numFmtId="166" fontId="10" fillId="0" borderId="17" xfId="3" applyNumberFormat="1" applyFont="1" applyFill="1" applyBorder="1" applyAlignment="1" applyProtection="1">
      <alignment horizontal="center" vertical="center"/>
      <protection hidden="1"/>
    </xf>
    <xf numFmtId="166" fontId="10" fillId="0" borderId="17" xfId="3" applyNumberFormat="1" applyFont="1" applyFill="1" applyBorder="1" applyAlignment="1" applyProtection="1">
      <alignment horizontal="center" vertical="center"/>
      <protection locked="0" hidden="1"/>
    </xf>
    <xf numFmtId="166" fontId="10" fillId="0" borderId="1" xfId="1" applyNumberFormat="1" applyFont="1" applyFill="1" applyBorder="1" applyAlignment="1" applyProtection="1">
      <alignment horizontal="center" vertical="center"/>
      <protection locked="0" hidden="1"/>
    </xf>
    <xf numFmtId="0" fontId="10" fillId="0" borderId="3" xfId="1" applyFont="1" applyFill="1" applyBorder="1" applyAlignment="1" applyProtection="1">
      <alignment horizontal="center" vertical="center"/>
      <protection locked="0" hidden="1"/>
    </xf>
    <xf numFmtId="166" fontId="10" fillId="0" borderId="1" xfId="3" applyNumberFormat="1" applyFont="1" applyFill="1" applyBorder="1" applyAlignment="1" applyProtection="1">
      <alignment horizontal="center" vertical="center"/>
      <protection hidden="1"/>
    </xf>
    <xf numFmtId="165" fontId="10" fillId="0" borderId="3" xfId="3" applyNumberFormat="1" applyFont="1" applyFill="1" applyBorder="1" applyAlignment="1" applyProtection="1">
      <alignment horizontal="center" vertical="center"/>
      <protection hidden="1"/>
    </xf>
    <xf numFmtId="1" fontId="10" fillId="0" borderId="1" xfId="1" applyNumberFormat="1" applyFont="1" applyFill="1" applyBorder="1" applyAlignment="1" applyProtection="1">
      <alignment horizontal="center" vertical="center"/>
      <protection locked="0" hidden="1"/>
    </xf>
    <xf numFmtId="1" fontId="10" fillId="0" borderId="2" xfId="1" applyNumberFormat="1" applyFont="1" applyFill="1" applyBorder="1" applyAlignment="1" applyProtection="1">
      <alignment horizontal="center" vertical="center"/>
      <protection locked="0" hidden="1"/>
    </xf>
    <xf numFmtId="1" fontId="10" fillId="0" borderId="34" xfId="1" applyNumberFormat="1" applyFont="1" applyFill="1" applyBorder="1" applyAlignment="1" applyProtection="1">
      <alignment horizontal="center" vertical="center"/>
      <protection locked="0" hidden="1"/>
    </xf>
    <xf numFmtId="2" fontId="10" fillId="0" borderId="17" xfId="1" applyNumberFormat="1" applyFont="1" applyFill="1" applyBorder="1" applyAlignment="1" applyProtection="1">
      <alignment horizontal="center" vertical="center"/>
      <protection locked="0" hidden="1"/>
    </xf>
    <xf numFmtId="0" fontId="9" fillId="0" borderId="17" xfId="0" applyFont="1" applyBorder="1" applyAlignment="1" applyProtection="1">
      <alignment horizontal="center" vertical="center"/>
      <protection hidden="1"/>
    </xf>
    <xf numFmtId="0" fontId="9" fillId="0" borderId="1" xfId="0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/>
      <protection hidden="1"/>
    </xf>
    <xf numFmtId="164" fontId="9" fillId="0" borderId="2" xfId="0" applyNumberFormat="1" applyFont="1" applyBorder="1" applyAlignment="1" applyProtection="1">
      <alignment horizontal="center" vertical="center"/>
      <protection hidden="1"/>
    </xf>
    <xf numFmtId="0" fontId="9" fillId="2" borderId="3" xfId="0" applyFont="1" applyFill="1" applyBorder="1" applyAlignment="1" applyProtection="1">
      <alignment horizontal="center" vertical="center"/>
      <protection hidden="1"/>
    </xf>
    <xf numFmtId="0" fontId="9" fillId="0" borderId="1" xfId="0" applyFont="1" applyFill="1" applyBorder="1" applyAlignment="1" applyProtection="1">
      <alignment horizontal="center" vertical="center"/>
      <protection hidden="1"/>
    </xf>
    <xf numFmtId="0" fontId="9" fillId="0" borderId="2" xfId="0" applyFont="1" applyFill="1" applyBorder="1" applyAlignment="1" applyProtection="1">
      <alignment horizontal="center" vertical="center"/>
      <protection hidden="1"/>
    </xf>
    <xf numFmtId="0" fontId="9" fillId="0" borderId="3" xfId="0" applyFont="1" applyFill="1" applyBorder="1" applyAlignment="1" applyProtection="1">
      <alignment horizontal="center" vertical="center"/>
      <protection hidden="1"/>
    </xf>
    <xf numFmtId="167" fontId="10" fillId="0" borderId="1" xfId="3" applyNumberFormat="1" applyFont="1" applyFill="1" applyBorder="1" applyAlignment="1" applyProtection="1">
      <alignment horizontal="center" vertical="center"/>
      <protection hidden="1"/>
    </xf>
    <xf numFmtId="165" fontId="10" fillId="0" borderId="2" xfId="3" applyNumberFormat="1" applyFont="1" applyFill="1" applyBorder="1" applyAlignment="1" applyProtection="1">
      <alignment horizontal="center" vertical="center"/>
      <protection hidden="1"/>
    </xf>
    <xf numFmtId="165" fontId="10" fillId="0" borderId="34" xfId="3" applyNumberFormat="1" applyFont="1" applyFill="1" applyBorder="1" applyAlignment="1" applyProtection="1">
      <alignment horizontal="center" vertical="center"/>
      <protection hidden="1"/>
    </xf>
    <xf numFmtId="0" fontId="10" fillId="0" borderId="1" xfId="1" applyFont="1" applyFill="1" applyBorder="1" applyAlignment="1" applyProtection="1">
      <alignment horizontal="center" vertical="center"/>
      <protection locked="0" hidden="1"/>
    </xf>
    <xf numFmtId="165" fontId="10" fillId="0" borderId="1" xfId="3" applyNumberFormat="1" applyFont="1" applyFill="1" applyBorder="1" applyAlignment="1" applyProtection="1">
      <alignment horizontal="center" vertical="center"/>
      <protection hidden="1"/>
    </xf>
    <xf numFmtId="0" fontId="10" fillId="6" borderId="18" xfId="3" applyFont="1" applyBorder="1" applyAlignment="1" applyProtection="1">
      <alignment horizontal="center" vertical="center"/>
      <protection hidden="1"/>
    </xf>
    <xf numFmtId="0" fontId="9" fillId="0" borderId="6" xfId="0" applyFont="1" applyFill="1" applyBorder="1" applyAlignment="1" applyProtection="1">
      <alignment horizontal="center" vertical="center"/>
      <protection locked="0" hidden="1"/>
    </xf>
    <xf numFmtId="0" fontId="9" fillId="0" borderId="5" xfId="0" applyFont="1" applyFill="1" applyBorder="1" applyAlignment="1" applyProtection="1">
      <alignment horizontal="center" vertical="center"/>
      <protection locked="0" hidden="1"/>
    </xf>
    <xf numFmtId="166" fontId="10" fillId="0" borderId="18" xfId="3" applyNumberFormat="1" applyFont="1" applyFill="1" applyBorder="1" applyAlignment="1" applyProtection="1">
      <alignment horizontal="center" vertical="center"/>
      <protection hidden="1"/>
    </xf>
    <xf numFmtId="166" fontId="10" fillId="0" borderId="18" xfId="3" applyNumberFormat="1" applyFont="1" applyFill="1" applyBorder="1" applyAlignment="1" applyProtection="1">
      <alignment horizontal="center" vertical="center"/>
      <protection locked="0" hidden="1"/>
    </xf>
    <xf numFmtId="166" fontId="10" fillId="0" borderId="6" xfId="1" applyNumberFormat="1" applyFont="1" applyFill="1" applyBorder="1" applyAlignment="1" applyProtection="1">
      <alignment horizontal="center" vertical="center"/>
      <protection locked="0" hidden="1"/>
    </xf>
    <xf numFmtId="0" fontId="10" fillId="0" borderId="5" xfId="1" applyFont="1" applyFill="1" applyBorder="1" applyAlignment="1" applyProtection="1">
      <alignment horizontal="center" vertical="center"/>
      <protection locked="0" hidden="1"/>
    </xf>
    <xf numFmtId="166" fontId="10" fillId="0" borderId="6" xfId="3" applyNumberFormat="1" applyFont="1" applyFill="1" applyBorder="1" applyAlignment="1" applyProtection="1">
      <alignment horizontal="center" vertical="center"/>
      <protection hidden="1"/>
    </xf>
    <xf numFmtId="165" fontId="10" fillId="0" borderId="5" xfId="3" applyNumberFormat="1" applyFont="1" applyFill="1" applyBorder="1" applyAlignment="1" applyProtection="1">
      <alignment horizontal="center" vertical="center"/>
      <protection hidden="1"/>
    </xf>
    <xf numFmtId="1" fontId="10" fillId="0" borderId="6" xfId="1" applyNumberFormat="1" applyFont="1" applyFill="1" applyBorder="1" applyAlignment="1" applyProtection="1">
      <alignment horizontal="center" vertical="center"/>
      <protection locked="0" hidden="1"/>
    </xf>
    <xf numFmtId="1" fontId="10" fillId="0" borderId="4" xfId="1" applyNumberFormat="1" applyFont="1" applyFill="1" applyBorder="1" applyAlignment="1" applyProtection="1">
      <alignment horizontal="center" vertical="center"/>
      <protection locked="0" hidden="1"/>
    </xf>
    <xf numFmtId="1" fontId="10" fillId="0" borderId="35" xfId="1" applyNumberFormat="1" applyFont="1" applyFill="1" applyBorder="1" applyAlignment="1" applyProtection="1">
      <alignment horizontal="center" vertical="center"/>
      <protection locked="0" hidden="1"/>
    </xf>
    <xf numFmtId="2" fontId="10" fillId="0" borderId="18" xfId="1" applyNumberFormat="1" applyFont="1" applyFill="1" applyBorder="1" applyAlignment="1" applyProtection="1">
      <alignment horizontal="center" vertical="center"/>
      <protection locked="0" hidden="1"/>
    </xf>
    <xf numFmtId="0" fontId="9" fillId="0" borderId="18" xfId="0" applyFont="1" applyBorder="1" applyAlignment="1" applyProtection="1">
      <alignment horizontal="center" vertical="center"/>
      <protection hidden="1"/>
    </xf>
    <xf numFmtId="0" fontId="9" fillId="0" borderId="6" xfId="0" applyFont="1" applyBorder="1" applyAlignment="1" applyProtection="1">
      <alignment horizontal="center" vertical="center"/>
      <protection hidden="1"/>
    </xf>
    <xf numFmtId="0" fontId="9" fillId="0" borderId="4" xfId="0" applyFont="1" applyBorder="1" applyAlignment="1" applyProtection="1">
      <alignment horizontal="center" vertical="center"/>
      <protection hidden="1"/>
    </xf>
    <xf numFmtId="164" fontId="9" fillId="0" borderId="4" xfId="0" applyNumberFormat="1" applyFont="1" applyBorder="1" applyAlignment="1" applyProtection="1">
      <alignment horizontal="center" vertical="center"/>
      <protection hidden="1"/>
    </xf>
    <xf numFmtId="0" fontId="9" fillId="2" borderId="5" xfId="0" applyFont="1" applyFill="1" applyBorder="1" applyAlignment="1" applyProtection="1">
      <alignment horizontal="center" vertical="center"/>
      <protection hidden="1"/>
    </xf>
    <xf numFmtId="0" fontId="9" fillId="0" borderId="6" xfId="0" applyFont="1" applyFill="1" applyBorder="1" applyAlignment="1" applyProtection="1">
      <alignment horizontal="center" vertical="center"/>
      <protection hidden="1"/>
    </xf>
    <xf numFmtId="0" fontId="9" fillId="0" borderId="4" xfId="0" applyFont="1" applyFill="1" applyBorder="1" applyAlignment="1" applyProtection="1">
      <alignment horizontal="center" vertical="center"/>
      <protection hidden="1"/>
    </xf>
    <xf numFmtId="0" fontId="9" fillId="0" borderId="5" xfId="0" applyFont="1" applyFill="1" applyBorder="1" applyAlignment="1" applyProtection="1">
      <alignment horizontal="center" vertical="center"/>
      <protection hidden="1"/>
    </xf>
    <xf numFmtId="167" fontId="10" fillId="0" borderId="6" xfId="3" applyNumberFormat="1" applyFont="1" applyFill="1" applyBorder="1" applyAlignment="1" applyProtection="1">
      <alignment horizontal="center" vertical="center"/>
      <protection hidden="1"/>
    </xf>
    <xf numFmtId="165" fontId="10" fillId="0" borderId="4" xfId="3" applyNumberFormat="1" applyFont="1" applyFill="1" applyBorder="1" applyAlignment="1" applyProtection="1">
      <alignment horizontal="center" vertical="center"/>
      <protection hidden="1"/>
    </xf>
    <xf numFmtId="165" fontId="10" fillId="0" borderId="35" xfId="3" applyNumberFormat="1" applyFont="1" applyFill="1" applyBorder="1" applyAlignment="1" applyProtection="1">
      <alignment horizontal="center" vertical="center"/>
      <protection hidden="1"/>
    </xf>
    <xf numFmtId="0" fontId="10" fillId="0" borderId="6" xfId="1" applyFont="1" applyFill="1" applyBorder="1" applyAlignment="1" applyProtection="1">
      <alignment horizontal="center" vertical="center"/>
      <protection locked="0" hidden="1"/>
    </xf>
    <xf numFmtId="165" fontId="10" fillId="0" borderId="6" xfId="3" applyNumberFormat="1" applyFont="1" applyFill="1" applyBorder="1" applyAlignment="1" applyProtection="1">
      <alignment horizontal="center" vertical="center"/>
      <protection hidden="1"/>
    </xf>
    <xf numFmtId="0" fontId="9" fillId="0" borderId="0" xfId="0" applyFont="1" applyFill="1" applyBorder="1" applyAlignment="1" applyProtection="1">
      <alignment horizontal="center" vertical="center"/>
      <protection hidden="1"/>
    </xf>
    <xf numFmtId="0" fontId="15" fillId="0" borderId="0" xfId="0" applyFont="1" applyFill="1" applyAlignment="1" applyProtection="1">
      <alignment horizontal="center" vertical="center"/>
      <protection hidden="1"/>
    </xf>
    <xf numFmtId="2" fontId="9" fillId="0" borderId="0" xfId="0" applyNumberFormat="1" applyFont="1" applyFill="1" applyAlignment="1" applyProtection="1">
      <alignment horizontal="center" vertical="center"/>
      <protection hidden="1"/>
    </xf>
    <xf numFmtId="2" fontId="9" fillId="0" borderId="0" xfId="0" applyNumberFormat="1" applyFont="1" applyFill="1" applyBorder="1" applyAlignment="1" applyProtection="1">
      <alignment horizontal="center" vertical="center"/>
      <protection hidden="1"/>
    </xf>
    <xf numFmtId="0" fontId="9" fillId="0" borderId="0" xfId="0" applyFont="1" applyFill="1" applyProtection="1">
      <protection hidden="1"/>
    </xf>
    <xf numFmtId="165" fontId="10" fillId="6" borderId="19" xfId="3" applyNumberFormat="1" applyFont="1" applyBorder="1" applyAlignment="1" applyProtection="1">
      <alignment horizontal="center" vertical="center"/>
      <protection hidden="1"/>
    </xf>
    <xf numFmtId="2" fontId="8" fillId="0" borderId="0" xfId="0" applyNumberFormat="1" applyFont="1" applyFill="1" applyAlignment="1" applyProtection="1">
      <alignment vertical="center"/>
      <protection hidden="1"/>
    </xf>
    <xf numFmtId="2" fontId="8" fillId="0" borderId="0" xfId="0" applyNumberFormat="1" applyFont="1" applyFill="1" applyProtection="1">
      <protection hidden="1"/>
    </xf>
    <xf numFmtId="2" fontId="9" fillId="0" borderId="0" xfId="0" applyNumberFormat="1" applyFont="1" applyFill="1" applyProtection="1">
      <protection hidden="1"/>
    </xf>
    <xf numFmtId="2" fontId="8" fillId="0" borderId="0" xfId="0" applyNumberFormat="1" applyFont="1" applyFill="1" applyBorder="1" applyProtection="1">
      <protection hidden="1"/>
    </xf>
    <xf numFmtId="0" fontId="10" fillId="3" borderId="27" xfId="1" applyFont="1" applyFill="1" applyBorder="1" applyAlignment="1" applyProtection="1">
      <alignment horizontal="center" vertical="center"/>
      <protection locked="0" hidden="1"/>
    </xf>
    <xf numFmtId="0" fontId="9" fillId="0" borderId="0" xfId="0" applyFont="1" applyFill="1" applyBorder="1" applyProtection="1">
      <protection hidden="1"/>
    </xf>
    <xf numFmtId="0" fontId="10" fillId="6" borderId="12" xfId="3" applyFont="1" applyBorder="1" applyAlignment="1" applyProtection="1">
      <alignment horizontal="right" vertical="center"/>
      <protection hidden="1"/>
    </xf>
    <xf numFmtId="0" fontId="10" fillId="6" borderId="28" xfId="3" applyFont="1" applyBorder="1" applyProtection="1">
      <protection hidden="1"/>
    </xf>
    <xf numFmtId="166" fontId="10" fillId="6" borderId="28" xfId="3" applyNumberFormat="1" applyFont="1" applyBorder="1" applyAlignment="1" applyProtection="1">
      <alignment horizontal="center" vertical="center"/>
      <protection hidden="1"/>
    </xf>
    <xf numFmtId="0" fontId="10" fillId="6" borderId="14" xfId="3" applyFont="1" applyBorder="1" applyProtection="1">
      <protection hidden="1"/>
    </xf>
    <xf numFmtId="0" fontId="9" fillId="2" borderId="0" xfId="0" applyFont="1" applyFill="1" applyBorder="1" applyProtection="1">
      <protection hidden="1"/>
    </xf>
    <xf numFmtId="0" fontId="10" fillId="6" borderId="25" xfId="3" applyFont="1" applyBorder="1" applyAlignment="1" applyProtection="1">
      <alignment horizontal="right" vertical="center"/>
      <protection hidden="1"/>
    </xf>
    <xf numFmtId="165" fontId="10" fillId="6" borderId="23" xfId="3" applyNumberFormat="1" applyFont="1" applyBorder="1" applyAlignment="1" applyProtection="1">
      <alignment horizontal="center" vertical="center"/>
      <protection hidden="1"/>
    </xf>
    <xf numFmtId="0" fontId="12" fillId="5" borderId="20" xfId="2" applyFont="1" applyBorder="1" applyAlignment="1" applyProtection="1">
      <alignment horizontal="center" vertical="center"/>
      <protection hidden="1"/>
    </xf>
    <xf numFmtId="0" fontId="12" fillId="5" borderId="21" xfId="2" applyFont="1" applyBorder="1" applyAlignment="1" applyProtection="1">
      <alignment horizontal="center" vertical="center"/>
      <protection hidden="1"/>
    </xf>
    <xf numFmtId="0" fontId="12" fillId="5" borderId="19" xfId="2" applyFont="1" applyBorder="1" applyAlignment="1" applyProtection="1">
      <alignment horizontal="center" vertical="center"/>
      <protection hidden="1"/>
    </xf>
    <xf numFmtId="0" fontId="11" fillId="2" borderId="0" xfId="4" applyFont="1" applyFill="1" applyAlignment="1" applyProtection="1">
      <alignment horizontal="left"/>
      <protection hidden="1"/>
    </xf>
    <xf numFmtId="0" fontId="10" fillId="6" borderId="20" xfId="3" applyFont="1" applyBorder="1" applyAlignment="1" applyProtection="1">
      <alignment horizontal="center" vertical="center" wrapText="1"/>
      <protection hidden="1"/>
    </xf>
    <xf numFmtId="0" fontId="10" fillId="6" borderId="21" xfId="3" applyFont="1" applyBorder="1" applyAlignment="1" applyProtection="1">
      <alignment horizontal="center" vertical="center" wrapText="1"/>
      <protection hidden="1"/>
    </xf>
    <xf numFmtId="0" fontId="10" fillId="6" borderId="19" xfId="3" applyFont="1" applyBorder="1" applyAlignment="1" applyProtection="1">
      <alignment horizontal="center" vertical="center" wrapText="1"/>
      <protection hidden="1"/>
    </xf>
    <xf numFmtId="0" fontId="10" fillId="3" borderId="20" xfId="1" applyFont="1" applyFill="1" applyBorder="1" applyAlignment="1" applyProtection="1">
      <alignment horizontal="center"/>
      <protection hidden="1"/>
    </xf>
    <xf numFmtId="0" fontId="10" fillId="3" borderId="21" xfId="1" applyFont="1" applyFill="1" applyBorder="1" applyAlignment="1" applyProtection="1">
      <alignment horizontal="center"/>
      <protection hidden="1"/>
    </xf>
    <xf numFmtId="0" fontId="10" fillId="3" borderId="19" xfId="1" applyFont="1" applyFill="1" applyBorder="1" applyAlignment="1" applyProtection="1">
      <alignment horizontal="center"/>
      <protection hidden="1"/>
    </xf>
    <xf numFmtId="14" fontId="10" fillId="3" borderId="20" xfId="1" applyNumberFormat="1" applyFont="1" applyFill="1" applyBorder="1" applyAlignment="1" applyProtection="1">
      <alignment horizontal="center"/>
      <protection hidden="1"/>
    </xf>
    <xf numFmtId="0" fontId="12" fillId="5" borderId="20" xfId="2" applyFont="1" applyBorder="1" applyAlignment="1" applyProtection="1">
      <alignment horizontal="center" vertical="center" wrapText="1"/>
      <protection hidden="1"/>
    </xf>
    <xf numFmtId="0" fontId="12" fillId="5" borderId="21" xfId="2" applyFont="1" applyBorder="1" applyAlignment="1" applyProtection="1">
      <alignment horizontal="center" vertical="center" wrapText="1"/>
      <protection hidden="1"/>
    </xf>
    <xf numFmtId="0" fontId="12" fillId="5" borderId="19" xfId="2" applyFont="1" applyBorder="1" applyAlignment="1" applyProtection="1">
      <alignment horizontal="center" vertical="center" wrapText="1"/>
      <protection hidden="1"/>
    </xf>
    <xf numFmtId="0" fontId="10" fillId="6" borderId="20" xfId="3" applyFont="1" applyBorder="1" applyAlignment="1" applyProtection="1">
      <alignment horizontal="center"/>
      <protection hidden="1"/>
    </xf>
    <xf numFmtId="0" fontId="10" fillId="6" borderId="21" xfId="3" applyFont="1" applyBorder="1" applyAlignment="1" applyProtection="1">
      <alignment horizontal="center"/>
      <protection hidden="1"/>
    </xf>
    <xf numFmtId="0" fontId="10" fillId="6" borderId="19" xfId="3" applyFont="1" applyBorder="1" applyAlignment="1" applyProtection="1">
      <alignment horizontal="center"/>
      <protection hidden="1"/>
    </xf>
    <xf numFmtId="0" fontId="10" fillId="0" borderId="0" xfId="3" applyFont="1" applyFill="1" applyBorder="1" applyAlignment="1" applyProtection="1">
      <alignment horizontal="center"/>
      <protection hidden="1"/>
    </xf>
    <xf numFmtId="0" fontId="16" fillId="2" borderId="0" xfId="0" applyFont="1" applyFill="1" applyProtection="1">
      <protection hidden="1"/>
    </xf>
  </cellXfs>
  <cellStyles count="5">
    <cellStyle name="20% - Accent1" xfId="1" builtinId="30"/>
    <cellStyle name="20% - Accent3" xfId="3" builtinId="38"/>
    <cellStyle name="Accent3" xfId="2" builtinId="37"/>
    <cellStyle name="Hyperlink" xfId="4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://www.buildingservicesportal.com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405113</xdr:colOff>
      <xdr:row>0</xdr:row>
      <xdr:rowOff>0</xdr:rowOff>
    </xdr:from>
    <xdr:to>
      <xdr:col>45</xdr:col>
      <xdr:colOff>235931</xdr:colOff>
      <xdr:row>10</xdr:row>
      <xdr:rowOff>85634</xdr:rowOff>
    </xdr:to>
    <xdr:pic>
      <xdr:nvPicPr>
        <xdr:cNvPr id="5" name="Pictur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7240" y="0"/>
          <a:ext cx="5724261" cy="1744672"/>
        </a:xfrm>
        <a:prstGeom prst="rect">
          <a:avLst/>
        </a:prstGeom>
      </xdr:spPr>
    </xdr:pic>
    <xdr:clientData/>
  </xdr:twoCellAnchor>
  <xdr:twoCellAnchor editAs="absolute">
    <xdr:from>
      <xdr:col>36</xdr:col>
      <xdr:colOff>34247</xdr:colOff>
      <xdr:row>14</xdr:row>
      <xdr:rowOff>444518</xdr:rowOff>
    </xdr:from>
    <xdr:to>
      <xdr:col>39</xdr:col>
      <xdr:colOff>692681</xdr:colOff>
      <xdr:row>20</xdr:row>
      <xdr:rowOff>106439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CB430EA-B63B-421F-A1EE-94794ABCA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alphaModFix amt="2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6494" y="2485911"/>
          <a:ext cx="2627648" cy="907094"/>
        </a:xfrm>
        <a:prstGeom prst="rect">
          <a:avLst/>
        </a:prstGeom>
      </xdr:spPr>
    </xdr:pic>
    <xdr:clientData/>
  </xdr:twoCellAnchor>
  <xdr:twoCellAnchor editAs="oneCell">
    <xdr:from>
      <xdr:col>12</xdr:col>
      <xdr:colOff>541662</xdr:colOff>
      <xdr:row>2</xdr:row>
      <xdr:rowOff>47052</xdr:rowOff>
    </xdr:from>
    <xdr:to>
      <xdr:col>19</xdr:col>
      <xdr:colOff>1</xdr:colOff>
      <xdr:row>12</xdr:row>
      <xdr:rowOff>55384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7F66BA4-8E3B-40A6-B22F-606CBC567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alphaModFix amt="2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3373" y="414281"/>
          <a:ext cx="3966074" cy="13395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227753</xdr:colOff>
      <xdr:row>62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4328" cy="1005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333375</xdr:colOff>
      <xdr:row>31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72" t="32353" r="5965" b="2941"/>
        <a:stretch/>
      </xdr:blipFill>
      <xdr:spPr>
        <a:xfrm>
          <a:off x="0" y="0"/>
          <a:ext cx="8867775" cy="5029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251791</xdr:colOff>
      <xdr:row>26</xdr:row>
      <xdr:rowOff>33130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969"/>
        <a:stretch/>
      </xdr:blipFill>
      <xdr:spPr>
        <a:xfrm>
          <a:off x="0" y="0"/>
          <a:ext cx="10058400" cy="434008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410137</xdr:colOff>
      <xdr:row>62</xdr:row>
      <xdr:rowOff>19050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5737" cy="100584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410137</xdr:colOff>
      <xdr:row>62</xdr:row>
      <xdr:rowOff>19050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5737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B2:AT31"/>
  <sheetViews>
    <sheetView showGridLines="0" showRowColHeaders="0" showZeros="0" tabSelected="1" zoomScale="79" zoomScaleNormal="130" zoomScaleSheetLayoutView="56" zoomScalePageLayoutView="70" workbookViewId="0">
      <selection activeCell="C16" sqref="C16"/>
    </sheetView>
  </sheetViews>
  <sheetFormatPr defaultColWidth="9.109375" defaultRowHeight="12" x14ac:dyDescent="0.3"/>
  <cols>
    <col min="1" max="1" width="2.6640625" style="8" customWidth="1"/>
    <col min="2" max="2" width="5.21875" style="8" customWidth="1"/>
    <col min="3" max="3" width="7.44140625" style="8" customWidth="1"/>
    <col min="4" max="4" width="7.21875" style="8" bestFit="1" customWidth="1"/>
    <col min="5" max="5" width="10.21875" style="8" customWidth="1"/>
    <col min="6" max="6" width="9.77734375" style="8" customWidth="1"/>
    <col min="7" max="7" width="9.44140625" style="8" customWidth="1"/>
    <col min="8" max="8" width="8.77734375" style="8" customWidth="1"/>
    <col min="9" max="9" width="1.21875" style="9" customWidth="1"/>
    <col min="10" max="10" width="8.109375" style="8" customWidth="1"/>
    <col min="11" max="11" width="8.33203125" style="8" customWidth="1"/>
    <col min="12" max="12" width="1.21875" style="146" customWidth="1"/>
    <col min="13" max="13" width="8.5546875" style="8" customWidth="1"/>
    <col min="14" max="14" width="8.77734375" style="8" customWidth="1"/>
    <col min="15" max="17" width="9.21875" style="8" customWidth="1"/>
    <col min="18" max="18" width="9.5546875" style="8" customWidth="1"/>
    <col min="19" max="19" width="11.109375" style="8" customWidth="1"/>
    <col min="20" max="20" width="9.6640625" style="8" customWidth="1"/>
    <col min="21" max="21" width="1" style="8" hidden="1" customWidth="1"/>
    <col min="22" max="22" width="8.77734375" style="8" hidden="1" customWidth="1"/>
    <col min="23" max="23" width="0.88671875" style="8" customWidth="1"/>
    <col min="24" max="25" width="14.88671875" style="8" hidden="1" customWidth="1"/>
    <col min="26" max="26" width="10.5546875" style="8" hidden="1" customWidth="1"/>
    <col min="27" max="27" width="12.109375" style="8" hidden="1" customWidth="1"/>
    <col min="28" max="28" width="14.109375" style="8" hidden="1" customWidth="1"/>
    <col min="29" max="29" width="2.44140625" style="8" hidden="1" customWidth="1"/>
    <col min="30" max="30" width="12.5546875" style="8" hidden="1" customWidth="1"/>
    <col min="31" max="31" width="11.33203125" style="8" hidden="1" customWidth="1"/>
    <col min="32" max="32" width="9.33203125" style="8" hidden="1" customWidth="1"/>
    <col min="33" max="35" width="11" style="8" hidden="1" customWidth="1"/>
    <col min="36" max="36" width="2" style="8" hidden="1" customWidth="1"/>
    <col min="37" max="38" width="9.6640625" style="8" customWidth="1"/>
    <col min="39" max="39" width="9.44140625" style="8" customWidth="1"/>
    <col min="40" max="40" width="10.5546875" style="8" customWidth="1"/>
    <col min="41" max="41" width="10.88671875" style="8" customWidth="1"/>
    <col min="42" max="42" width="23.109375" style="8" customWidth="1"/>
    <col min="43" max="43" width="1.21875" style="8" customWidth="1"/>
    <col min="44" max="45" width="10.5546875" style="8" customWidth="1"/>
    <col min="46" max="46" width="5.88671875" style="8" customWidth="1"/>
    <col min="47" max="16384" width="9.109375" style="8"/>
  </cols>
  <sheetData>
    <row r="2" spans="2:46" ht="21.6" x14ac:dyDescent="0.55000000000000004">
      <c r="B2" s="167" t="s">
        <v>41</v>
      </c>
      <c r="J2" s="9"/>
      <c r="K2" s="9"/>
      <c r="L2" s="10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</row>
    <row r="3" spans="2:46" ht="12.6" thickBot="1" x14ac:dyDescent="0.35">
      <c r="J3" s="9"/>
      <c r="K3" s="9"/>
      <c r="L3" s="10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11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</row>
    <row r="4" spans="2:46" ht="12.6" thickBot="1" x14ac:dyDescent="0.35">
      <c r="B4" s="153" t="s">
        <v>21</v>
      </c>
      <c r="C4" s="154"/>
      <c r="D4" s="154"/>
      <c r="E4" s="154"/>
      <c r="F4" s="154"/>
      <c r="G4" s="154"/>
      <c r="H4" s="155"/>
      <c r="J4" s="166"/>
      <c r="K4" s="166"/>
      <c r="L4" s="166"/>
      <c r="M4" s="166"/>
      <c r="N4" s="9"/>
      <c r="O4" s="9"/>
      <c r="P4" s="12"/>
      <c r="Q4" s="12"/>
      <c r="R4" s="12"/>
      <c r="S4" s="12"/>
      <c r="T4" s="12"/>
      <c r="U4" s="12"/>
      <c r="V4" s="12"/>
      <c r="W4" s="9"/>
      <c r="X4" s="9"/>
      <c r="Y4" s="9"/>
      <c r="Z4" s="9"/>
      <c r="AA4" s="11"/>
      <c r="AB4" s="9"/>
      <c r="AC4" s="9"/>
      <c r="AD4" s="9"/>
      <c r="AE4" s="9"/>
      <c r="AF4" s="9"/>
      <c r="AG4" s="9"/>
      <c r="AH4" s="9"/>
      <c r="AI4" s="9"/>
      <c r="AJ4" s="9"/>
      <c r="AK4" s="11"/>
      <c r="AL4" s="11"/>
      <c r="AM4" s="11"/>
      <c r="AN4" s="9"/>
      <c r="AO4" s="9"/>
      <c r="AP4" s="9"/>
      <c r="AQ4" s="9"/>
      <c r="AR4" s="9"/>
      <c r="AS4" s="9"/>
      <c r="AT4" s="9"/>
    </row>
    <row r="5" spans="2:46" ht="6.6" customHeight="1" thickBot="1" x14ac:dyDescent="0.35">
      <c r="B5" s="13"/>
      <c r="C5" s="14"/>
      <c r="D5" s="15"/>
      <c r="E5" s="14"/>
      <c r="F5" s="14"/>
      <c r="G5" s="14"/>
      <c r="H5" s="16"/>
      <c r="J5" s="17"/>
      <c r="K5" s="17"/>
      <c r="L5" s="17"/>
      <c r="M5" s="17"/>
      <c r="N5" s="9"/>
      <c r="O5" s="9"/>
      <c r="P5" s="12"/>
      <c r="Q5" s="12"/>
      <c r="R5" s="12"/>
      <c r="S5" s="12"/>
      <c r="T5" s="12"/>
      <c r="U5" s="12"/>
      <c r="V5" s="9"/>
      <c r="W5" s="9"/>
      <c r="X5" s="9"/>
      <c r="Y5" s="9"/>
      <c r="Z5" s="9"/>
      <c r="AA5" s="11"/>
      <c r="AB5" s="9"/>
      <c r="AC5" s="9"/>
      <c r="AD5" s="9"/>
      <c r="AE5" s="9"/>
      <c r="AF5" s="9"/>
      <c r="AG5" s="9"/>
      <c r="AH5" s="9"/>
      <c r="AI5" s="9"/>
      <c r="AJ5" s="9"/>
      <c r="AK5" s="11"/>
      <c r="AL5" s="11"/>
      <c r="AM5" s="11"/>
      <c r="AN5" s="9"/>
      <c r="AO5" s="9"/>
      <c r="AP5" s="9"/>
      <c r="AQ5" s="9"/>
      <c r="AR5" s="9"/>
      <c r="AS5" s="9"/>
      <c r="AT5" s="9"/>
    </row>
    <row r="6" spans="2:46" ht="12.6" thickBot="1" x14ac:dyDescent="0.35">
      <c r="B6" s="13"/>
      <c r="C6" s="18" t="s">
        <v>20</v>
      </c>
      <c r="D6" s="156" t="s">
        <v>53</v>
      </c>
      <c r="E6" s="157"/>
      <c r="F6" s="157"/>
      <c r="G6" s="158"/>
      <c r="H6" s="16"/>
      <c r="J6" s="17"/>
      <c r="K6" s="17"/>
      <c r="L6" s="17"/>
      <c r="M6" s="17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</row>
    <row r="7" spans="2:46" ht="12.6" thickBot="1" x14ac:dyDescent="0.35">
      <c r="B7" s="13"/>
      <c r="C7" s="18" t="s">
        <v>22</v>
      </c>
      <c r="D7" s="156" t="s">
        <v>53</v>
      </c>
      <c r="E7" s="157"/>
      <c r="F7" s="157"/>
      <c r="G7" s="158"/>
      <c r="H7" s="16"/>
      <c r="J7" s="17"/>
      <c r="K7" s="17"/>
      <c r="L7" s="17"/>
      <c r="M7" s="17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</row>
    <row r="8" spans="2:46" ht="12.6" thickBot="1" x14ac:dyDescent="0.35">
      <c r="B8" s="13"/>
      <c r="C8" s="18" t="s">
        <v>23</v>
      </c>
      <c r="D8" s="159" t="s">
        <v>53</v>
      </c>
      <c r="E8" s="157"/>
      <c r="F8" s="157"/>
      <c r="G8" s="158"/>
      <c r="H8" s="16"/>
      <c r="J8" s="17"/>
      <c r="K8" s="17"/>
      <c r="L8" s="17"/>
      <c r="M8" s="17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19"/>
      <c r="AL8" s="19"/>
      <c r="AM8" s="19"/>
      <c r="AN8" s="9"/>
      <c r="AO8" s="9"/>
      <c r="AP8" s="9"/>
      <c r="AQ8" s="9"/>
      <c r="AR8" s="9"/>
      <c r="AS8" s="9"/>
      <c r="AT8" s="9"/>
    </row>
    <row r="9" spans="2:46" ht="12.6" thickBot="1" x14ac:dyDescent="0.35">
      <c r="B9" s="13"/>
      <c r="C9" s="18" t="s">
        <v>24</v>
      </c>
      <c r="D9" s="156" t="s">
        <v>53</v>
      </c>
      <c r="E9" s="157"/>
      <c r="F9" s="157"/>
      <c r="G9" s="158"/>
      <c r="H9" s="16"/>
      <c r="J9" s="17"/>
      <c r="K9" s="17"/>
      <c r="L9" s="17"/>
      <c r="M9" s="17"/>
      <c r="N9" s="9"/>
      <c r="O9" s="9"/>
      <c r="P9" s="9"/>
      <c r="Q9" s="9"/>
      <c r="R9" s="9"/>
      <c r="S9" s="9"/>
      <c r="T9" s="9"/>
      <c r="U9" s="9"/>
      <c r="V9" s="9"/>
      <c r="W9" s="20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</row>
    <row r="10" spans="2:46" ht="12.6" thickBot="1" x14ac:dyDescent="0.35">
      <c r="B10" s="13"/>
      <c r="C10" s="18" t="s">
        <v>39</v>
      </c>
      <c r="D10" s="156" t="s">
        <v>53</v>
      </c>
      <c r="E10" s="157"/>
      <c r="F10" s="157"/>
      <c r="G10" s="158"/>
      <c r="H10" s="16"/>
      <c r="J10" s="17"/>
      <c r="K10" s="17"/>
      <c r="L10" s="17"/>
      <c r="M10" s="17"/>
      <c r="N10" s="10"/>
      <c r="O10" s="9"/>
      <c r="P10" s="9"/>
      <c r="Q10" s="9"/>
      <c r="R10" s="9"/>
      <c r="S10" s="9"/>
      <c r="T10" s="9"/>
      <c r="U10" s="9"/>
      <c r="V10" s="9"/>
      <c r="W10" s="20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24" t="s">
        <v>54</v>
      </c>
      <c r="AN10" s="9"/>
      <c r="AO10" s="9"/>
      <c r="AP10" s="9"/>
      <c r="AQ10" s="9"/>
      <c r="AR10" s="9"/>
      <c r="AS10" s="9"/>
      <c r="AT10" s="9"/>
    </row>
    <row r="11" spans="2:46" ht="7.8" customHeight="1" thickBot="1" x14ac:dyDescent="0.35">
      <c r="B11" s="21"/>
      <c r="C11" s="22"/>
      <c r="D11" s="22"/>
      <c r="E11" s="22"/>
      <c r="F11" s="22"/>
      <c r="G11" s="22"/>
      <c r="H11" s="23"/>
      <c r="J11" s="17"/>
      <c r="K11" s="17"/>
      <c r="L11" s="17"/>
      <c r="M11" s="17"/>
      <c r="N11" s="10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L11" s="9"/>
      <c r="AO11" s="9"/>
      <c r="AP11" s="9"/>
      <c r="AQ11" s="9"/>
      <c r="AR11" s="9"/>
      <c r="AS11" s="9"/>
      <c r="AT11" s="9"/>
    </row>
    <row r="12" spans="2:46" ht="4.2" customHeight="1" x14ac:dyDescent="0.3">
      <c r="B12" s="25"/>
      <c r="D12" s="25"/>
      <c r="E12" s="26"/>
      <c r="F12" s="26"/>
      <c r="J12" s="27"/>
      <c r="K12" s="10"/>
      <c r="L12" s="10"/>
      <c r="M12" s="10"/>
      <c r="N12" s="10"/>
      <c r="O12" s="9"/>
      <c r="P12" s="9"/>
      <c r="Q12" s="9"/>
      <c r="T12" s="24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</row>
    <row r="13" spans="2:46" ht="6" customHeight="1" thickBot="1" x14ac:dyDescent="0.35">
      <c r="D13" s="25"/>
      <c r="E13" s="26"/>
      <c r="F13" s="26"/>
      <c r="J13" s="20"/>
      <c r="K13" s="9"/>
      <c r="L13" s="10"/>
      <c r="M13" s="9"/>
      <c r="N13" s="9"/>
      <c r="O13" s="9"/>
      <c r="P13" s="9"/>
      <c r="Q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</row>
    <row r="14" spans="2:46" ht="12.6" thickBot="1" x14ac:dyDescent="0.35">
      <c r="B14" s="28"/>
      <c r="C14" s="153" t="s">
        <v>4</v>
      </c>
      <c r="D14" s="155"/>
      <c r="F14" s="29" t="s">
        <v>25</v>
      </c>
      <c r="G14" s="28"/>
      <c r="H14" s="28"/>
      <c r="I14" s="30"/>
      <c r="J14" s="31"/>
      <c r="K14" s="30"/>
      <c r="L14" s="32"/>
      <c r="M14" s="153" t="s">
        <v>51</v>
      </c>
      <c r="N14" s="154"/>
      <c r="O14" s="154"/>
      <c r="P14" s="154"/>
      <c r="Q14" s="154"/>
      <c r="R14" s="154"/>
      <c r="S14" s="155"/>
      <c r="T14" s="30"/>
      <c r="U14" s="32"/>
      <c r="V14" s="30"/>
      <c r="W14" s="30"/>
      <c r="X14" s="153" t="s">
        <v>52</v>
      </c>
      <c r="Y14" s="154"/>
      <c r="Z14" s="154"/>
      <c r="AA14" s="154"/>
      <c r="AB14" s="155"/>
      <c r="AC14" s="30"/>
      <c r="AD14" s="160" t="s">
        <v>50</v>
      </c>
      <c r="AE14" s="161"/>
      <c r="AF14" s="161"/>
      <c r="AG14" s="161"/>
      <c r="AH14" s="161"/>
      <c r="AI14" s="162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9"/>
    </row>
    <row r="15" spans="2:46" ht="37.799999999999997" thickBot="1" x14ac:dyDescent="0.35">
      <c r="B15" s="33" t="s">
        <v>0</v>
      </c>
      <c r="C15" s="34" t="s">
        <v>3</v>
      </c>
      <c r="D15" s="35" t="s">
        <v>19</v>
      </c>
      <c r="E15" s="36" t="s">
        <v>49</v>
      </c>
      <c r="F15" s="29" t="s">
        <v>47</v>
      </c>
      <c r="G15" s="37" t="s">
        <v>55</v>
      </c>
      <c r="H15" s="35" t="s">
        <v>32</v>
      </c>
      <c r="I15" s="38"/>
      <c r="J15" s="39" t="s">
        <v>56</v>
      </c>
      <c r="K15" s="40" t="s">
        <v>10</v>
      </c>
      <c r="L15" s="41"/>
      <c r="M15" s="34" t="s">
        <v>27</v>
      </c>
      <c r="N15" s="42" t="s">
        <v>26</v>
      </c>
      <c r="O15" s="42" t="s">
        <v>28</v>
      </c>
      <c r="P15" s="42" t="s">
        <v>29</v>
      </c>
      <c r="Q15" s="42" t="s">
        <v>30</v>
      </c>
      <c r="R15" s="42" t="s">
        <v>31</v>
      </c>
      <c r="S15" s="43" t="s">
        <v>48</v>
      </c>
      <c r="T15" s="44" t="s">
        <v>43</v>
      </c>
      <c r="U15" s="41"/>
      <c r="V15" s="45" t="s">
        <v>15</v>
      </c>
      <c r="W15" s="28"/>
      <c r="X15" s="34" t="s">
        <v>6</v>
      </c>
      <c r="Y15" s="34" t="s">
        <v>44</v>
      </c>
      <c r="Z15" s="34" t="s">
        <v>5</v>
      </c>
      <c r="AA15" s="34" t="s">
        <v>7</v>
      </c>
      <c r="AB15" s="44" t="s">
        <v>9</v>
      </c>
      <c r="AC15" s="46"/>
      <c r="AD15" s="36" t="s">
        <v>8</v>
      </c>
      <c r="AE15" s="36" t="s">
        <v>10</v>
      </c>
      <c r="AF15" s="36" t="s">
        <v>11</v>
      </c>
      <c r="AG15" s="36" t="s">
        <v>12</v>
      </c>
      <c r="AH15" s="36" t="s">
        <v>45</v>
      </c>
      <c r="AI15" s="45" t="s">
        <v>14</v>
      </c>
      <c r="AJ15" s="46"/>
      <c r="AK15" s="36" t="s">
        <v>13</v>
      </c>
      <c r="AL15" s="47" t="s">
        <v>46</v>
      </c>
      <c r="AM15" s="47" t="s">
        <v>16</v>
      </c>
      <c r="AN15" s="48" t="s">
        <v>17</v>
      </c>
      <c r="AO15" s="49" t="s">
        <v>18</v>
      </c>
      <c r="AP15" s="35" t="s">
        <v>42</v>
      </c>
      <c r="AQ15" s="50"/>
      <c r="AR15" s="36" t="s">
        <v>2</v>
      </c>
      <c r="AS15" s="48" t="s">
        <v>1</v>
      </c>
    </row>
    <row r="16" spans="2:46" x14ac:dyDescent="0.3">
      <c r="B16" s="51">
        <v>1</v>
      </c>
      <c r="C16" s="52"/>
      <c r="D16" s="53"/>
      <c r="E16" s="54">
        <f t="shared" ref="E16:E21" si="0">IFERROR(1.453*(((D16*C16)^0.6)/((2*D16+2*C16)^0.2)),0)</f>
        <v>0</v>
      </c>
      <c r="F16" s="55"/>
      <c r="G16" s="56"/>
      <c r="H16" s="57"/>
      <c r="I16" s="38"/>
      <c r="J16" s="58">
        <f>(3.142*((F16)/2)^2)+(C16*D16)</f>
        <v>0</v>
      </c>
      <c r="K16" s="59">
        <f>IFERROR(G16/J16,0)</f>
        <v>0</v>
      </c>
      <c r="L16" s="60"/>
      <c r="M16" s="61"/>
      <c r="N16" s="62"/>
      <c r="O16" s="62"/>
      <c r="P16" s="62"/>
      <c r="Q16" s="62"/>
      <c r="R16" s="62"/>
      <c r="S16" s="63"/>
      <c r="T16" s="64"/>
      <c r="U16" s="60"/>
      <c r="V16" s="65">
        <f>(M16*0.5)+(N16*1.2)+(O16*0.25)+(P16*0.3)+(Q16*1.2)+(R16*0.2)+(S16*0.6)</f>
        <v>0</v>
      </c>
      <c r="W16" s="28"/>
      <c r="X16" s="66" t="str">
        <f t="shared" ref="X16:X20" si="1">IF(ISBLANK(H16),"","0.12")</f>
        <v/>
      </c>
      <c r="Y16" s="67" t="str">
        <f>IF(ISBLANK(H16),"","4.6")</f>
        <v/>
      </c>
      <c r="Z16" s="67" t="str">
        <f>IF(ISBLANK(H16),"","20")</f>
        <v/>
      </c>
      <c r="AA16" s="68" t="str">
        <f>IF(ISBLANK(H16),"","1.2")</f>
        <v/>
      </c>
      <c r="AB16" s="69" t="str">
        <f>IF(ISBLANK(H16),"","0.0000182")</f>
        <v/>
      </c>
      <c r="AC16" s="28"/>
      <c r="AD16" s="70">
        <f>IFERROR(AB16/AA16,0)</f>
        <v>0</v>
      </c>
      <c r="AE16" s="71">
        <f t="shared" ref="AE16:AE18" si="2">IFERROR(G16/((((E16+F16)/2)^2)*3.1418),0)</f>
        <v>0</v>
      </c>
      <c r="AF16" s="71">
        <f>IFERROR(AE16*(E16+F16)/AD16,0)</f>
        <v>0</v>
      </c>
      <c r="AG16" s="71">
        <f t="shared" ref="AG16:AG18" si="3">IFERROR((1/((-1.8)*LOG((6.9/AF16)+((X16/((E16+F16)*1000))/3.71)^1.11)))^2,0)</f>
        <v>0</v>
      </c>
      <c r="AH16" s="71">
        <f t="shared" ref="AH16:AH18" si="4">IFERROR((1/((-1.8)*LOG((6.9/AF16)+((Y16/((E16+F16)*1000))/3.71)^1.11)))^2,0)</f>
        <v>0</v>
      </c>
      <c r="AI16" s="72">
        <f>IFERROR(0.5*AA16*(K16^2),0)</f>
        <v>0</v>
      </c>
      <c r="AJ16" s="28"/>
      <c r="AK16" s="73">
        <f t="shared" ref="AK16:AK18" si="5">IFERROR(AG16*AA16*16*(G16^2)/((2*((3.1418)^2)*((E16+F16)^5))),0)</f>
        <v>0</v>
      </c>
      <c r="AL16" s="74">
        <f t="shared" ref="AL16:AL18" si="6">IFERROR(AH16*AA16*16*(G16^2)/((2*((3.1418)^2)*((E16+F16)^5))),0)</f>
        <v>0</v>
      </c>
      <c r="AM16" s="74">
        <f t="shared" ref="AM16:AM18" si="7">AK16*H16</f>
        <v>0</v>
      </c>
      <c r="AN16" s="75">
        <f>(AI16*V16)+(AL16*T16)</f>
        <v>0</v>
      </c>
      <c r="AO16" s="76"/>
      <c r="AP16" s="57"/>
      <c r="AQ16" s="28"/>
      <c r="AR16" s="77">
        <f t="shared" ref="AR16:AR18" si="8">AN16+AO16+AM16</f>
        <v>0</v>
      </c>
      <c r="AS16" s="59">
        <f>AR16</f>
        <v>0</v>
      </c>
    </row>
    <row r="17" spans="2:45" x14ac:dyDescent="0.3">
      <c r="B17" s="78">
        <v>2</v>
      </c>
      <c r="C17" s="79"/>
      <c r="D17" s="80"/>
      <c r="E17" s="81">
        <f t="shared" si="0"/>
        <v>0</v>
      </c>
      <c r="F17" s="82"/>
      <c r="G17" s="83"/>
      <c r="H17" s="84"/>
      <c r="I17" s="38"/>
      <c r="J17" s="85">
        <f t="shared" ref="J17:J21" si="9">(3.142*((F17)/2)^2)+(C17*D17)</f>
        <v>0</v>
      </c>
      <c r="K17" s="86">
        <f t="shared" ref="K17:K21" si="10">IFERROR(G17/J17,0)</f>
        <v>0</v>
      </c>
      <c r="L17" s="60"/>
      <c r="M17" s="87"/>
      <c r="N17" s="88"/>
      <c r="O17" s="88"/>
      <c r="P17" s="88"/>
      <c r="Q17" s="88"/>
      <c r="R17" s="88"/>
      <c r="S17" s="89"/>
      <c r="T17" s="90"/>
      <c r="U17" s="60"/>
      <c r="V17" s="91">
        <f>(M17*0.5)+(N17*1.2)+(O17*0.25)+(P17*0.3)+(Q17*1.2)+(R17*0.2)</f>
        <v>0</v>
      </c>
      <c r="W17" s="28"/>
      <c r="X17" s="92" t="str">
        <f t="shared" si="1"/>
        <v/>
      </c>
      <c r="Y17" s="93" t="str">
        <f t="shared" ref="Y17:Y21" si="11">IF(ISBLANK(H17),"","4.6")</f>
        <v/>
      </c>
      <c r="Z17" s="93" t="str">
        <f t="shared" ref="Z17:Z21" si="12">IF(ISBLANK(H17),"","20")</f>
        <v/>
      </c>
      <c r="AA17" s="94" t="str">
        <f t="shared" ref="AA17:AA21" si="13">IF(ISBLANK(H17),"","1.2")</f>
        <v/>
      </c>
      <c r="AB17" s="95" t="str">
        <f t="shared" ref="AB17:AB21" si="14">IF(ISBLANK(H17),"","0.0000182")</f>
        <v/>
      </c>
      <c r="AC17" s="28"/>
      <c r="AD17" s="96">
        <f t="shared" ref="AD17:AD21" si="15">IFERROR(AB17/AA17,0)</f>
        <v>0</v>
      </c>
      <c r="AE17" s="97">
        <f t="shared" si="2"/>
        <v>0</v>
      </c>
      <c r="AF17" s="97">
        <f>IFERROR(AE17*(E17+F17)/AD17,0)</f>
        <v>0</v>
      </c>
      <c r="AG17" s="97">
        <f t="shared" si="3"/>
        <v>0</v>
      </c>
      <c r="AH17" s="97">
        <f t="shared" si="4"/>
        <v>0</v>
      </c>
      <c r="AI17" s="98">
        <f t="shared" ref="AI17:AI21" si="16">IFERROR(0.5*AA17*(K17^2),0)</f>
        <v>0</v>
      </c>
      <c r="AJ17" s="28"/>
      <c r="AK17" s="99">
        <f t="shared" si="5"/>
        <v>0</v>
      </c>
      <c r="AL17" s="100">
        <f t="shared" si="6"/>
        <v>0</v>
      </c>
      <c r="AM17" s="100">
        <f t="shared" si="7"/>
        <v>0</v>
      </c>
      <c r="AN17" s="101">
        <f t="shared" ref="AN17:AN18" si="17">AI17*V17</f>
        <v>0</v>
      </c>
      <c r="AO17" s="102"/>
      <c r="AP17" s="84"/>
      <c r="AQ17" s="28"/>
      <c r="AR17" s="103">
        <f t="shared" si="8"/>
        <v>0</v>
      </c>
      <c r="AS17" s="86">
        <f>IFERROR(AS16+AR17*(AR17/AR17),0)</f>
        <v>0</v>
      </c>
    </row>
    <row r="18" spans="2:45" x14ac:dyDescent="0.3">
      <c r="B18" s="78">
        <v>3</v>
      </c>
      <c r="C18" s="79"/>
      <c r="D18" s="80"/>
      <c r="E18" s="81">
        <f t="shared" si="0"/>
        <v>0</v>
      </c>
      <c r="F18" s="82"/>
      <c r="G18" s="83"/>
      <c r="H18" s="84"/>
      <c r="I18" s="38"/>
      <c r="J18" s="85">
        <f t="shared" si="9"/>
        <v>0</v>
      </c>
      <c r="K18" s="86">
        <f t="shared" si="10"/>
        <v>0</v>
      </c>
      <c r="L18" s="60"/>
      <c r="M18" s="87"/>
      <c r="N18" s="88"/>
      <c r="O18" s="88"/>
      <c r="P18" s="88"/>
      <c r="Q18" s="88"/>
      <c r="R18" s="88"/>
      <c r="S18" s="89"/>
      <c r="T18" s="90"/>
      <c r="U18" s="60"/>
      <c r="V18" s="91">
        <f>(M18*0.5)+(N18*1.2)+(O18*0.25)+(P18*0.3)+(Q18*1.2)+(R18*0.2)</f>
        <v>0</v>
      </c>
      <c r="W18" s="28"/>
      <c r="X18" s="92" t="str">
        <f t="shared" si="1"/>
        <v/>
      </c>
      <c r="Y18" s="93" t="str">
        <f t="shared" si="11"/>
        <v/>
      </c>
      <c r="Z18" s="93" t="str">
        <f t="shared" si="12"/>
        <v/>
      </c>
      <c r="AA18" s="94" t="str">
        <f t="shared" si="13"/>
        <v/>
      </c>
      <c r="AB18" s="95" t="str">
        <f t="shared" si="14"/>
        <v/>
      </c>
      <c r="AC18" s="28"/>
      <c r="AD18" s="96">
        <f t="shared" si="15"/>
        <v>0</v>
      </c>
      <c r="AE18" s="97">
        <f t="shared" si="2"/>
        <v>0</v>
      </c>
      <c r="AF18" s="97">
        <f t="shared" ref="AF18:AF21" si="18">IFERROR(AE18*(E18+F18)/AD18,0)</f>
        <v>0</v>
      </c>
      <c r="AG18" s="97">
        <f t="shared" si="3"/>
        <v>0</v>
      </c>
      <c r="AH18" s="97">
        <f t="shared" si="4"/>
        <v>0</v>
      </c>
      <c r="AI18" s="98">
        <f t="shared" si="16"/>
        <v>0</v>
      </c>
      <c r="AJ18" s="28"/>
      <c r="AK18" s="99">
        <f t="shared" si="5"/>
        <v>0</v>
      </c>
      <c r="AL18" s="100">
        <f t="shared" si="6"/>
        <v>0</v>
      </c>
      <c r="AM18" s="100">
        <f t="shared" si="7"/>
        <v>0</v>
      </c>
      <c r="AN18" s="101">
        <f t="shared" si="17"/>
        <v>0</v>
      </c>
      <c r="AO18" s="102"/>
      <c r="AP18" s="84"/>
      <c r="AQ18" s="28"/>
      <c r="AR18" s="103">
        <f t="shared" si="8"/>
        <v>0</v>
      </c>
      <c r="AS18" s="86">
        <f>IFERROR(AS17+AR18*(AR18/AR18),0)</f>
        <v>0</v>
      </c>
    </row>
    <row r="19" spans="2:45" x14ac:dyDescent="0.3">
      <c r="B19" s="78">
        <v>4</v>
      </c>
      <c r="C19" s="79"/>
      <c r="D19" s="80"/>
      <c r="E19" s="81">
        <f t="shared" si="0"/>
        <v>0</v>
      </c>
      <c r="F19" s="82"/>
      <c r="G19" s="83"/>
      <c r="H19" s="84"/>
      <c r="I19" s="38"/>
      <c r="J19" s="85">
        <f t="shared" si="9"/>
        <v>0</v>
      </c>
      <c r="K19" s="86">
        <f t="shared" si="10"/>
        <v>0</v>
      </c>
      <c r="L19" s="60"/>
      <c r="M19" s="87"/>
      <c r="N19" s="88"/>
      <c r="O19" s="88"/>
      <c r="P19" s="88"/>
      <c r="Q19" s="88"/>
      <c r="R19" s="88"/>
      <c r="S19" s="89"/>
      <c r="T19" s="90"/>
      <c r="U19" s="60"/>
      <c r="V19" s="91">
        <f t="shared" ref="V19:V21" si="19">(M19*0.5)+(N19*1.2)+(O19*0.25)+(P19*0.3)+(Q19*1.2)+(R19*0.2)</f>
        <v>0</v>
      </c>
      <c r="W19" s="28"/>
      <c r="X19" s="92" t="str">
        <f t="shared" si="1"/>
        <v/>
      </c>
      <c r="Y19" s="93" t="str">
        <f t="shared" si="11"/>
        <v/>
      </c>
      <c r="Z19" s="93" t="str">
        <f t="shared" si="12"/>
        <v/>
      </c>
      <c r="AA19" s="94" t="str">
        <f t="shared" si="13"/>
        <v/>
      </c>
      <c r="AB19" s="95" t="str">
        <f t="shared" si="14"/>
        <v/>
      </c>
      <c r="AC19" s="28"/>
      <c r="AD19" s="96">
        <f t="shared" si="15"/>
        <v>0</v>
      </c>
      <c r="AE19" s="97">
        <f t="shared" ref="AE19:AE21" si="20">IFERROR(G19/((((E19+F19)/2)^2)*3.1418),0)</f>
        <v>0</v>
      </c>
      <c r="AF19" s="97">
        <f t="shared" si="18"/>
        <v>0</v>
      </c>
      <c r="AG19" s="97">
        <f t="shared" ref="AG19:AG21" si="21">IFERROR((1/((-1.8)*LOG((6.9/AF19)+((X19/((E19+F19)*1000))/3.71)^1.11)))^2,0)</f>
        <v>0</v>
      </c>
      <c r="AH19" s="97">
        <f t="shared" ref="AH19:AH21" si="22">IFERROR((1/((-1.8)*LOG((6.9/AF19)+((Y19/((E19+F19)*1000))/3.71)^1.11)))^2,0)</f>
        <v>0</v>
      </c>
      <c r="AI19" s="98">
        <f t="shared" si="16"/>
        <v>0</v>
      </c>
      <c r="AJ19" s="28"/>
      <c r="AK19" s="99">
        <f t="shared" ref="AK19:AK21" si="23">IFERROR(AG19*AA19*16*(G19^2)/((2*((3.1418)^2)*((E19+F19)^5))),0)</f>
        <v>0</v>
      </c>
      <c r="AL19" s="100">
        <f t="shared" ref="AL19:AL21" si="24">IFERROR(AH19*AA19*16*(G19^2)/((2*((3.1418)^2)*((E19+F19)^5))),0)</f>
        <v>0</v>
      </c>
      <c r="AM19" s="100">
        <f t="shared" ref="AM19:AM21" si="25">AK19*H19</f>
        <v>0</v>
      </c>
      <c r="AN19" s="101">
        <f t="shared" ref="AN19:AN21" si="26">AI19*V19</f>
        <v>0</v>
      </c>
      <c r="AO19" s="102"/>
      <c r="AP19" s="84"/>
      <c r="AQ19" s="28"/>
      <c r="AR19" s="103">
        <f>AN19+AO19+AM19</f>
        <v>0</v>
      </c>
      <c r="AS19" s="86">
        <f t="shared" ref="AS19:AS21" si="27">IFERROR(AS18+AR19*(AR19/AR19),0)</f>
        <v>0</v>
      </c>
    </row>
    <row r="20" spans="2:45" x14ac:dyDescent="0.3">
      <c r="B20" s="78">
        <v>5</v>
      </c>
      <c r="C20" s="79"/>
      <c r="D20" s="80"/>
      <c r="E20" s="81">
        <f t="shared" si="0"/>
        <v>0</v>
      </c>
      <c r="F20" s="82"/>
      <c r="G20" s="83"/>
      <c r="H20" s="84"/>
      <c r="I20" s="38"/>
      <c r="J20" s="85">
        <f t="shared" si="9"/>
        <v>0</v>
      </c>
      <c r="K20" s="86">
        <f t="shared" si="10"/>
        <v>0</v>
      </c>
      <c r="L20" s="60"/>
      <c r="M20" s="87"/>
      <c r="N20" s="88"/>
      <c r="O20" s="88"/>
      <c r="P20" s="88"/>
      <c r="Q20" s="88"/>
      <c r="R20" s="88"/>
      <c r="S20" s="89"/>
      <c r="T20" s="90"/>
      <c r="U20" s="60"/>
      <c r="V20" s="91">
        <f t="shared" si="19"/>
        <v>0</v>
      </c>
      <c r="W20" s="28"/>
      <c r="X20" s="92" t="str">
        <f t="shared" si="1"/>
        <v/>
      </c>
      <c r="Y20" s="93" t="str">
        <f t="shared" si="11"/>
        <v/>
      </c>
      <c r="Z20" s="93" t="str">
        <f t="shared" si="12"/>
        <v/>
      </c>
      <c r="AA20" s="94" t="str">
        <f t="shared" si="13"/>
        <v/>
      </c>
      <c r="AB20" s="95" t="str">
        <f t="shared" si="14"/>
        <v/>
      </c>
      <c r="AC20" s="28"/>
      <c r="AD20" s="96">
        <f t="shared" si="15"/>
        <v>0</v>
      </c>
      <c r="AE20" s="97">
        <f t="shared" si="20"/>
        <v>0</v>
      </c>
      <c r="AF20" s="97">
        <f t="shared" si="18"/>
        <v>0</v>
      </c>
      <c r="AG20" s="97">
        <f t="shared" si="21"/>
        <v>0</v>
      </c>
      <c r="AH20" s="97">
        <f t="shared" si="22"/>
        <v>0</v>
      </c>
      <c r="AI20" s="98">
        <f t="shared" si="16"/>
        <v>0</v>
      </c>
      <c r="AJ20" s="28"/>
      <c r="AK20" s="99">
        <f t="shared" si="23"/>
        <v>0</v>
      </c>
      <c r="AL20" s="100">
        <f t="shared" si="24"/>
        <v>0</v>
      </c>
      <c r="AM20" s="100">
        <f t="shared" si="25"/>
        <v>0</v>
      </c>
      <c r="AN20" s="101">
        <f t="shared" si="26"/>
        <v>0</v>
      </c>
      <c r="AO20" s="102"/>
      <c r="AP20" s="84"/>
      <c r="AQ20" s="28"/>
      <c r="AR20" s="103">
        <f t="shared" ref="AR20:AR21" si="28">AN20+AO20+AM20</f>
        <v>0</v>
      </c>
      <c r="AS20" s="86">
        <f t="shared" si="27"/>
        <v>0</v>
      </c>
    </row>
    <row r="21" spans="2:45" ht="12.6" thickBot="1" x14ac:dyDescent="0.35">
      <c r="B21" s="104">
        <v>6</v>
      </c>
      <c r="C21" s="105"/>
      <c r="D21" s="106"/>
      <c r="E21" s="107">
        <f t="shared" si="0"/>
        <v>0</v>
      </c>
      <c r="F21" s="108"/>
      <c r="G21" s="109"/>
      <c r="H21" s="110"/>
      <c r="I21" s="38"/>
      <c r="J21" s="111">
        <f t="shared" si="9"/>
        <v>0</v>
      </c>
      <c r="K21" s="112">
        <f t="shared" si="10"/>
        <v>0</v>
      </c>
      <c r="L21" s="60"/>
      <c r="M21" s="113"/>
      <c r="N21" s="114"/>
      <c r="O21" s="114"/>
      <c r="P21" s="114"/>
      <c r="Q21" s="114"/>
      <c r="R21" s="114"/>
      <c r="S21" s="115"/>
      <c r="T21" s="116"/>
      <c r="U21" s="60"/>
      <c r="V21" s="117">
        <f t="shared" si="19"/>
        <v>0</v>
      </c>
      <c r="W21" s="28"/>
      <c r="X21" s="118" t="str">
        <f>IF(ISBLANK(H21),"","0.12")</f>
        <v/>
      </c>
      <c r="Y21" s="119" t="str">
        <f t="shared" si="11"/>
        <v/>
      </c>
      <c r="Z21" s="119" t="str">
        <f t="shared" si="12"/>
        <v/>
      </c>
      <c r="AA21" s="120" t="str">
        <f t="shared" si="13"/>
        <v/>
      </c>
      <c r="AB21" s="121" t="str">
        <f t="shared" si="14"/>
        <v/>
      </c>
      <c r="AC21" s="28"/>
      <c r="AD21" s="122">
        <f t="shared" si="15"/>
        <v>0</v>
      </c>
      <c r="AE21" s="123">
        <f t="shared" si="20"/>
        <v>0</v>
      </c>
      <c r="AF21" s="123">
        <f t="shared" si="18"/>
        <v>0</v>
      </c>
      <c r="AG21" s="123">
        <f t="shared" si="21"/>
        <v>0</v>
      </c>
      <c r="AH21" s="123">
        <f t="shared" si="22"/>
        <v>0</v>
      </c>
      <c r="AI21" s="124">
        <f t="shared" si="16"/>
        <v>0</v>
      </c>
      <c r="AJ21" s="28"/>
      <c r="AK21" s="125">
        <f t="shared" si="23"/>
        <v>0</v>
      </c>
      <c r="AL21" s="126">
        <f t="shared" si="24"/>
        <v>0</v>
      </c>
      <c r="AM21" s="126">
        <f t="shared" si="25"/>
        <v>0</v>
      </c>
      <c r="AN21" s="127">
        <f t="shared" si="26"/>
        <v>0</v>
      </c>
      <c r="AO21" s="128"/>
      <c r="AP21" s="110"/>
      <c r="AQ21" s="28"/>
      <c r="AR21" s="129">
        <f t="shared" si="28"/>
        <v>0</v>
      </c>
      <c r="AS21" s="112">
        <f t="shared" si="27"/>
        <v>0</v>
      </c>
    </row>
    <row r="22" spans="2:45" ht="12.6" thickBot="1" x14ac:dyDescent="0.35"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130"/>
      <c r="M22" s="38"/>
      <c r="N22" s="38"/>
      <c r="O22" s="38"/>
      <c r="P22" s="38"/>
      <c r="Q22" s="38"/>
      <c r="R22" s="38"/>
      <c r="S22" s="38"/>
      <c r="T22" s="38"/>
      <c r="U22" s="130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28"/>
      <c r="AQ22" s="28"/>
      <c r="AR22" s="28"/>
      <c r="AS22" s="28"/>
    </row>
    <row r="23" spans="2:45" ht="31.5" customHeight="1" thickBot="1" x14ac:dyDescent="0.35">
      <c r="B23" s="38"/>
      <c r="C23" s="38"/>
      <c r="D23" s="131"/>
      <c r="E23" s="132"/>
      <c r="F23" s="132"/>
      <c r="G23" s="38"/>
      <c r="H23" s="38"/>
      <c r="I23" s="38"/>
      <c r="J23" s="132"/>
      <c r="K23" s="132"/>
      <c r="L23" s="133"/>
      <c r="M23" s="132"/>
      <c r="N23" s="132"/>
      <c r="O23" s="132"/>
      <c r="P23" s="132"/>
      <c r="Q23" s="132"/>
      <c r="R23" s="132"/>
      <c r="S23" s="132"/>
      <c r="T23" s="132"/>
      <c r="U23" s="133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134"/>
      <c r="AP23" s="160" t="s">
        <v>33</v>
      </c>
      <c r="AQ23" s="161"/>
      <c r="AR23" s="162"/>
      <c r="AS23" s="135">
        <f>SUM(AR16:AR21)</f>
        <v>0</v>
      </c>
    </row>
    <row r="24" spans="2:45" ht="12.6" thickBot="1" x14ac:dyDescent="0.35">
      <c r="B24" s="134"/>
      <c r="C24" s="134"/>
      <c r="D24" s="136"/>
      <c r="E24" s="134"/>
      <c r="F24" s="134"/>
      <c r="G24" s="137"/>
      <c r="H24" s="138"/>
      <c r="I24" s="134"/>
      <c r="J24" s="134"/>
      <c r="K24" s="137"/>
      <c r="L24" s="139"/>
      <c r="M24" s="137"/>
      <c r="N24" s="137"/>
      <c r="O24" s="137"/>
      <c r="P24" s="137"/>
      <c r="Q24" s="137"/>
      <c r="R24" s="137"/>
      <c r="S24" s="137"/>
      <c r="T24" s="137"/>
      <c r="U24" s="137"/>
      <c r="V24" s="138"/>
      <c r="W24" s="138"/>
      <c r="X24" s="138"/>
      <c r="Y24" s="138"/>
      <c r="Z24" s="138"/>
      <c r="AA24" s="138"/>
      <c r="AB24" s="134"/>
      <c r="AC24" s="134"/>
      <c r="AD24" s="134"/>
      <c r="AE24" s="134"/>
      <c r="AF24" s="134"/>
      <c r="AG24" s="134"/>
      <c r="AH24" s="134"/>
      <c r="AI24" s="134"/>
      <c r="AJ24" s="134"/>
      <c r="AK24" s="134"/>
      <c r="AL24" s="134"/>
      <c r="AM24" s="134"/>
      <c r="AN24" s="134"/>
      <c r="AO24" s="134"/>
    </row>
    <row r="25" spans="2:45" ht="12.6" thickBot="1" x14ac:dyDescent="0.35">
      <c r="B25" s="134"/>
      <c r="C25" s="134"/>
      <c r="D25" s="136"/>
      <c r="E25" s="138"/>
      <c r="F25" s="138"/>
      <c r="G25" s="137"/>
      <c r="H25" s="134"/>
      <c r="I25" s="134"/>
      <c r="J25" s="138"/>
      <c r="K25" s="137"/>
      <c r="L25" s="139"/>
      <c r="M25" s="137"/>
      <c r="N25" s="137"/>
      <c r="O25" s="137"/>
      <c r="P25" s="137"/>
      <c r="Q25" s="137"/>
      <c r="R25" s="137"/>
      <c r="S25" s="137"/>
      <c r="T25" s="137"/>
      <c r="U25" s="137"/>
      <c r="V25" s="134"/>
      <c r="W25" s="134"/>
      <c r="X25" s="134"/>
      <c r="Y25" s="134"/>
      <c r="Z25" s="134"/>
      <c r="AA25" s="134"/>
      <c r="AB25" s="134"/>
      <c r="AC25" s="134"/>
      <c r="AD25" s="134"/>
      <c r="AE25" s="134"/>
      <c r="AF25" s="134"/>
      <c r="AG25" s="134"/>
      <c r="AH25" s="134"/>
      <c r="AI25" s="134"/>
      <c r="AJ25" s="134"/>
      <c r="AK25" s="134"/>
      <c r="AL25" s="134"/>
      <c r="AM25" s="134"/>
      <c r="AN25" s="134"/>
      <c r="AO25" s="134"/>
      <c r="AP25" s="163" t="s">
        <v>34</v>
      </c>
      <c r="AQ25" s="164"/>
      <c r="AR25" s="165"/>
      <c r="AS25" s="140">
        <v>15</v>
      </c>
    </row>
    <row r="26" spans="2:45" ht="12.6" thickBot="1" x14ac:dyDescent="0.35">
      <c r="B26" s="134"/>
      <c r="C26" s="134"/>
      <c r="D26" s="136"/>
      <c r="E26" s="137"/>
      <c r="F26" s="137"/>
      <c r="G26" s="137"/>
      <c r="H26" s="138"/>
      <c r="I26" s="134"/>
      <c r="J26" s="137"/>
      <c r="K26" s="137"/>
      <c r="L26" s="139"/>
      <c r="M26" s="137"/>
      <c r="N26" s="137"/>
      <c r="O26" s="137"/>
      <c r="P26" s="137"/>
      <c r="Q26" s="137"/>
      <c r="R26" s="137"/>
      <c r="S26" s="137"/>
      <c r="T26" s="137"/>
      <c r="U26" s="137"/>
      <c r="V26" s="138"/>
      <c r="W26" s="138"/>
      <c r="X26" s="138"/>
      <c r="Y26" s="138"/>
      <c r="Z26" s="138"/>
      <c r="AA26" s="134"/>
      <c r="AB26" s="134"/>
      <c r="AC26" s="134"/>
      <c r="AD26" s="134"/>
      <c r="AE26" s="134"/>
      <c r="AF26" s="134"/>
      <c r="AG26" s="134"/>
      <c r="AH26" s="134"/>
      <c r="AI26" s="134"/>
      <c r="AJ26" s="134"/>
      <c r="AK26" s="134"/>
      <c r="AL26" s="134"/>
      <c r="AM26" s="134"/>
      <c r="AN26" s="134"/>
      <c r="AO26" s="134"/>
    </row>
    <row r="27" spans="2:45" ht="12.6" thickBot="1" x14ac:dyDescent="0.35">
      <c r="B27" s="134"/>
      <c r="C27" s="134"/>
      <c r="D27" s="134"/>
      <c r="E27" s="134"/>
      <c r="F27" s="134"/>
      <c r="G27" s="134"/>
      <c r="H27" s="137"/>
      <c r="I27" s="134"/>
      <c r="J27" s="134"/>
      <c r="K27" s="134"/>
      <c r="L27" s="141"/>
      <c r="M27" s="134"/>
      <c r="N27" s="134"/>
      <c r="O27" s="134"/>
      <c r="P27" s="134"/>
      <c r="Q27" s="134"/>
      <c r="R27" s="134"/>
      <c r="S27" s="134"/>
      <c r="T27" s="134"/>
      <c r="U27" s="134"/>
      <c r="V27" s="137"/>
      <c r="W27" s="137"/>
      <c r="X27" s="137"/>
      <c r="Y27" s="137"/>
      <c r="Z27" s="137"/>
      <c r="AA27" s="138"/>
      <c r="AB27" s="138"/>
      <c r="AC27" s="134"/>
      <c r="AD27" s="134"/>
      <c r="AE27" s="134"/>
      <c r="AF27" s="134"/>
      <c r="AG27" s="134"/>
      <c r="AH27" s="134"/>
      <c r="AI27" s="134"/>
      <c r="AJ27" s="134"/>
      <c r="AK27" s="134"/>
      <c r="AL27" s="134"/>
      <c r="AM27" s="134"/>
      <c r="AN27" s="134"/>
      <c r="AO27" s="134"/>
      <c r="AP27" s="149" t="s">
        <v>40</v>
      </c>
      <c r="AQ27" s="150"/>
      <c r="AR27" s="150"/>
      <c r="AS27" s="151"/>
    </row>
    <row r="28" spans="2:45" x14ac:dyDescent="0.3"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41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42" t="s">
        <v>35</v>
      </c>
      <c r="AQ28" s="143"/>
      <c r="AR28" s="144">
        <f>MAX(G16:G21)</f>
        <v>0</v>
      </c>
      <c r="AS28" s="145" t="s">
        <v>36</v>
      </c>
    </row>
    <row r="29" spans="2:45" ht="12.6" thickBot="1" x14ac:dyDescent="0.35">
      <c r="AP29" s="147" t="s">
        <v>37</v>
      </c>
      <c r="AQ29" s="22"/>
      <c r="AR29" s="148">
        <f>((AS23*(1+(AS25/100))))</f>
        <v>0</v>
      </c>
      <c r="AS29" s="23" t="s">
        <v>38</v>
      </c>
    </row>
    <row r="31" spans="2:45" x14ac:dyDescent="0.3">
      <c r="B31" s="152"/>
      <c r="C31" s="152"/>
      <c r="D31" s="152"/>
      <c r="E31" s="152"/>
      <c r="F31" s="152"/>
      <c r="G31" s="152"/>
      <c r="H31" s="152"/>
      <c r="I31" s="152"/>
      <c r="J31" s="152"/>
    </row>
  </sheetData>
  <sheetProtection algorithmName="SHA-512" hashValue="00EqSxUub29rZtbOIfFlOd1QHJGqEu18yn/s2tSob8V+fXcoU1EKXyEjPgsTgiwt4xbqTnnATtJC6pDHUrM1bQ==" saltValue="NEneYLTSlavxNTN9+J8owA==" spinCount="100000" sheet="1" objects="1" scenarios="1" selectLockedCells="1"/>
  <mergeCells count="15">
    <mergeCell ref="AP27:AS27"/>
    <mergeCell ref="B31:J31"/>
    <mergeCell ref="B4:H4"/>
    <mergeCell ref="D6:G6"/>
    <mergeCell ref="D7:G7"/>
    <mergeCell ref="D8:G8"/>
    <mergeCell ref="D9:G9"/>
    <mergeCell ref="D10:G10"/>
    <mergeCell ref="C14:D14"/>
    <mergeCell ref="X14:AB14"/>
    <mergeCell ref="AP23:AR23"/>
    <mergeCell ref="AP25:AR25"/>
    <mergeCell ref="M14:S14"/>
    <mergeCell ref="AD14:AI14"/>
    <mergeCell ref="J4:M4"/>
  </mergeCells>
  <phoneticPr fontId="2" type="noConversion"/>
  <pageMargins left="0.74803149606299213" right="0.74803149606299213" top="0.98425196850393704" bottom="0.98425196850393704" header="0.51181102362204722" footer="0.51181102362204722"/>
  <pageSetup paperSize="9" scale="38" orientation="landscape" horizontalDpi="360" verticalDpi="360" r:id="rId1"/>
  <headerFooter alignWithMargins="0"/>
  <drawing r:id="rId2"/>
  <legacyDrawingHF r:id="rId3"/>
  <webPublishItems count="1">
    <webPublishItem id="21199" divId="Fan duty calculation sheet- unpaid trial version 1_21199" sourceType="sheet" destinationFile="C:\Users\neils\OneDrive\Building Services Portal\website content\fan sizing\Fan duty calculation sheet- unpaid trial version 1.htm"/>
  </webPublishItem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F37"/>
  <sheetViews>
    <sheetView topLeftCell="A31" zoomScaleNormal="100" zoomScaleSheetLayoutView="70" workbookViewId="0">
      <selection activeCell="M46" sqref="M46"/>
    </sheetView>
  </sheetViews>
  <sheetFormatPr defaultColWidth="9.109375" defaultRowHeight="13.2" x14ac:dyDescent="0.25"/>
  <cols>
    <col min="1" max="1" width="9.33203125" style="1" customWidth="1"/>
    <col min="2" max="2" width="8.109375" style="1" customWidth="1"/>
    <col min="3" max="4" width="9.109375" style="1"/>
    <col min="5" max="5" width="13.44140625" style="1" customWidth="1"/>
    <col min="6" max="6" width="8.44140625" style="1" customWidth="1"/>
    <col min="7" max="11" width="9.109375" style="1"/>
    <col min="12" max="12" width="7.33203125" style="1" customWidth="1"/>
    <col min="13" max="16384" width="9.109375" style="1"/>
  </cols>
  <sheetData>
    <row r="1" spans="1:6" x14ac:dyDescent="0.25">
      <c r="A1" s="2"/>
      <c r="B1" s="2"/>
      <c r="F1" s="2"/>
    </row>
    <row r="2" spans="1:6" x14ac:dyDescent="0.25">
      <c r="F2" s="3"/>
    </row>
    <row r="9" spans="1:6" x14ac:dyDescent="0.25">
      <c r="F9" s="3"/>
    </row>
    <row r="11" spans="1:6" ht="12" customHeight="1" x14ac:dyDescent="0.25"/>
    <row r="12" spans="1:6" ht="12" customHeight="1" x14ac:dyDescent="0.25"/>
    <row r="14" spans="1:6" x14ac:dyDescent="0.25">
      <c r="A14" s="4"/>
    </row>
    <row r="15" spans="1:6" x14ac:dyDescent="0.25">
      <c r="C15" s="5"/>
    </row>
    <row r="16" spans="1:6" x14ac:dyDescent="0.25">
      <c r="B16" s="6"/>
      <c r="C16" s="7"/>
    </row>
    <row r="17" spans="2:3" x14ac:dyDescent="0.25">
      <c r="B17" s="6"/>
      <c r="C17" s="7"/>
    </row>
    <row r="18" spans="2:3" x14ac:dyDescent="0.25">
      <c r="B18" s="6"/>
      <c r="C18" s="7"/>
    </row>
    <row r="19" spans="2:3" x14ac:dyDescent="0.25">
      <c r="B19" s="6"/>
      <c r="C19" s="7"/>
    </row>
    <row r="20" spans="2:3" x14ac:dyDescent="0.25">
      <c r="B20" s="6"/>
      <c r="C20" s="7"/>
    </row>
    <row r="21" spans="2:3" x14ac:dyDescent="0.25">
      <c r="B21" s="6"/>
      <c r="C21" s="7"/>
    </row>
    <row r="22" spans="2:3" x14ac:dyDescent="0.25">
      <c r="B22" s="6"/>
      <c r="C22" s="7"/>
    </row>
    <row r="23" spans="2:3" x14ac:dyDescent="0.25">
      <c r="B23" s="6"/>
      <c r="C23" s="7"/>
    </row>
    <row r="24" spans="2:3" x14ac:dyDescent="0.25">
      <c r="B24" s="6"/>
      <c r="C24" s="7"/>
    </row>
    <row r="25" spans="2:3" x14ac:dyDescent="0.25">
      <c r="B25" s="6"/>
      <c r="C25" s="7"/>
    </row>
    <row r="26" spans="2:3" x14ac:dyDescent="0.25">
      <c r="B26" s="6"/>
      <c r="C26" s="7"/>
    </row>
    <row r="27" spans="2:3" x14ac:dyDescent="0.25">
      <c r="B27" s="6"/>
      <c r="C27" s="7"/>
    </row>
    <row r="28" spans="2:3" x14ac:dyDescent="0.25">
      <c r="B28" s="6"/>
      <c r="C28" s="7"/>
    </row>
    <row r="29" spans="2:3" x14ac:dyDescent="0.25">
      <c r="B29" s="6"/>
      <c r="C29" s="7"/>
    </row>
    <row r="30" spans="2:3" x14ac:dyDescent="0.25">
      <c r="B30" s="6"/>
      <c r="C30" s="7"/>
    </row>
    <row r="31" spans="2:3" x14ac:dyDescent="0.25">
      <c r="B31" s="6"/>
      <c r="C31" s="7"/>
    </row>
    <row r="32" spans="2:3" x14ac:dyDescent="0.25">
      <c r="B32" s="6"/>
      <c r="C32" s="7"/>
    </row>
    <row r="33" spans="2:3" x14ac:dyDescent="0.25">
      <c r="B33" s="6"/>
      <c r="C33" s="7"/>
    </row>
    <row r="34" spans="2:3" x14ac:dyDescent="0.25">
      <c r="B34" s="6"/>
      <c r="C34" s="7"/>
    </row>
    <row r="35" spans="2:3" x14ac:dyDescent="0.25">
      <c r="B35" s="6"/>
      <c r="C35" s="7"/>
    </row>
    <row r="36" spans="2:3" x14ac:dyDescent="0.25">
      <c r="B36" s="6"/>
      <c r="C36" s="7"/>
    </row>
    <row r="37" spans="2:3" x14ac:dyDescent="0.25">
      <c r="B37" s="6"/>
      <c r="C37" s="7"/>
    </row>
  </sheetData>
  <sheetProtection algorithmName="SHA-512" hashValue="hs52ipaFw33c4TmFL270jEGsM/1HJARdYwbN7HoQaCTL0Cm8d0iygnKiQFVi/SF/Wfyx2j+qW/slz+yxQVnxAw==" saltValue="ENw6mWi3xQ8/4UisCfR9jA==" spinCount="100000" sheet="1" objects="1" scenarios="1" selectLockedCells="1" selectUnlockedCells="1"/>
  <phoneticPr fontId="2" type="noConversion"/>
  <pageMargins left="0.75" right="0.75" top="1" bottom="1" header="0.5" footer="0.5"/>
  <pageSetup paperSize="9" scale="77" orientation="portrait" verticalDpi="36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D5896-E936-4B0A-82F4-FD7070000E89}">
  <sheetPr codeName="Sheet3"/>
  <dimension ref="A1"/>
  <sheetViews>
    <sheetView topLeftCell="A6" zoomScale="115" zoomScaleNormal="115" zoomScaleSheetLayoutView="100" workbookViewId="0">
      <selection activeCell="P2" sqref="P2"/>
    </sheetView>
  </sheetViews>
  <sheetFormatPr defaultColWidth="9.109375" defaultRowHeight="13.2" x14ac:dyDescent="0.25"/>
  <cols>
    <col min="1" max="16384" width="9.109375" style="1"/>
  </cols>
  <sheetData/>
  <sheetProtection algorithmName="SHA-512" hashValue="T7ua7CNPVzXTQ6EhZ3MyHlhgLNtlZK7VvRiDRK1HV/zLbsX6RgpacAVojjzUCd5k51IlDY7fvz2tJORG9b+BEQ==" saltValue="q+E+GVKBBUgTzXJhjRXvdA==" spinCount="100000" sheet="1" objects="1" scenarios="1" selectLockedCells="1" selectUnlockedCells="1"/>
  <pageMargins left="0.7" right="0.7" top="0.75" bottom="0.75" header="0.3" footer="0.3"/>
  <pageSetup paperSize="9" scale="64" orientation="portrait" horizontalDpi="360" verticalDpi="36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F27BA-81EC-44BB-8884-FB793A9BD517}">
  <sheetPr codeName="Sheet4"/>
  <dimension ref="A1"/>
  <sheetViews>
    <sheetView topLeftCell="A6" zoomScale="115" zoomScaleNormal="115" zoomScaleSheetLayoutView="100" workbookViewId="0">
      <selection activeCell="R25" sqref="R25"/>
    </sheetView>
  </sheetViews>
  <sheetFormatPr defaultColWidth="9.109375" defaultRowHeight="13.2" x14ac:dyDescent="0.25"/>
  <cols>
    <col min="1" max="16384" width="9.109375" style="1"/>
  </cols>
  <sheetData/>
  <sheetProtection algorithmName="SHA-512" hashValue="UU1q0oXMFtY5Y05fBm7ukWsFrZcZSiA+glTFMD96ZvlFQmY72qpE15D7Wbx5LzEG3IckPm/flQWmfCjLD8kc9g==" saltValue="8008OwpGMTDu6Q7y4aCIOg==" spinCount="100000" sheet="1" objects="1" scenarios="1" selectLockedCells="1" selectUnlockedCells="1"/>
  <pageMargins left="0.7" right="0.7" top="0.75" bottom="0.75" header="0.3" footer="0.3"/>
  <pageSetup paperSize="9" scale="64" orientation="portrait" horizontalDpi="360" verticalDpi="36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42E8C-FDFC-44B7-A581-C0173AAEBD8F}">
  <sheetPr codeName="Sheet5"/>
  <dimension ref="A1"/>
  <sheetViews>
    <sheetView topLeftCell="A16" zoomScaleNormal="100" zoomScaleSheetLayoutView="100" workbookViewId="0">
      <selection activeCell="N14" sqref="N14"/>
    </sheetView>
  </sheetViews>
  <sheetFormatPr defaultColWidth="9.109375" defaultRowHeight="13.2" x14ac:dyDescent="0.25"/>
  <cols>
    <col min="1" max="16384" width="9.109375" style="1"/>
  </cols>
  <sheetData/>
  <sheetProtection algorithmName="SHA-512" hashValue="L5vec+KgU45PLLy/0BO0ZACepHlymwzLevqKyQFB9MeOjmKEQoe3CbRSWe32cslwtlrzWTCZy8/pGQD8SdR1ww==" saltValue="/ZNT/Q6TFxyhM3f80krYiw==" spinCount="100000" sheet="1" objects="1" scenarios="1" selectLockedCells="1" selectUnlockedCells="1"/>
  <pageMargins left="0.7" right="0.7" top="0.75" bottom="0.75" header="0.3" footer="0.3"/>
  <pageSetup paperSize="9" scale="80"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AB25B-DA90-4E6B-9628-56ECA6532EF2}">
  <sheetPr codeName="Sheet6"/>
  <dimension ref="A1"/>
  <sheetViews>
    <sheetView zoomScaleNormal="100" zoomScaleSheetLayoutView="115" workbookViewId="0">
      <selection activeCell="M6" sqref="M6"/>
    </sheetView>
  </sheetViews>
  <sheetFormatPr defaultColWidth="9.109375" defaultRowHeight="13.2" x14ac:dyDescent="0.25"/>
  <cols>
    <col min="1" max="16384" width="9.109375" style="1"/>
  </cols>
  <sheetData/>
  <sheetProtection algorithmName="SHA-512" hashValue="Ff/qnvGuNQ2xlw3WohRflx6RsNQGypet7JlpzE3Ephr7fj5Fun0TOLKikPMQ19pzayvU8tf9nMKtgr6fsQDG1w==" saltValue="DiNyvcUnECDTgpPX7gnlCg==" spinCount="100000" sheet="1" objects="1" scenarios="1" selectLockedCells="1" selectUnlockedCells="1"/>
  <pageMargins left="0.7" right="0.7" top="0.75" bottom="0.75" header="0.3" footer="0.3"/>
  <pageSetup paperSize="9" scale="80" orientation="portrait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Calc Sheet</vt:lpstr>
      <vt:lpstr>Guidelines</vt:lpstr>
      <vt:lpstr>Example Schematic</vt:lpstr>
      <vt:lpstr>Example Calc Sheet</vt:lpstr>
      <vt:lpstr>General Tips</vt:lpstr>
      <vt:lpstr>Technical Notes</vt:lpstr>
      <vt:lpstr>'Calc Sheet'!Print_Area</vt:lpstr>
    </vt:vector>
  </TitlesOfParts>
  <Company>ICT Dept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neilw</dc:creator>
  <cp:lastModifiedBy>Neil Ward</cp:lastModifiedBy>
  <cp:lastPrinted>2020-12-30T21:44:09Z</cp:lastPrinted>
  <dcterms:created xsi:type="dcterms:W3CDTF">2013-03-28T15:13:49Z</dcterms:created>
  <dcterms:modified xsi:type="dcterms:W3CDTF">2021-01-09T18:34:17Z</dcterms:modified>
</cp:coreProperties>
</file>